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820" activeTab="0"/>
  </bookViews>
  <sheets>
    <sheet name="Sheet1" sheetId="1" r:id="rId1"/>
    <sheet name="Sheet2" sheetId="2" r:id="rId2"/>
    <sheet name="Sheet3" sheetId="3" r:id="rId3"/>
    <sheet name="Report01" sheetId="4" r:id="rId4"/>
    <sheet name="Period" sheetId="5" r:id="rId5"/>
    <sheet name="Indexes" sheetId="6" r:id="rId6"/>
  </sheets>
  <definedNames>
    <definedName name="Indexes">'Indexes'!$A$1:$D$15</definedName>
    <definedName name="Period">'Period'!$A$1:$B$2</definedName>
    <definedName name="Report01">'Report01'!$A$1:$I$15</definedName>
  </definedNames>
  <calcPr fullCalcOnLoad="1"/>
</workbook>
</file>

<file path=xl/sharedStrings.xml><?xml version="1.0" encoding="utf-8"?>
<sst xmlns="http://schemas.openxmlformats.org/spreadsheetml/2006/main" count="172" uniqueCount="73">
  <si>
    <t>POLJOPRIVREDA, ŠUMARSTVO I RIBOLOV</t>
  </si>
  <si>
    <t>AGRICULTURE, FORESTRY AND FISHING</t>
  </si>
  <si>
    <t xml:space="preserve">4.5 PROIZVODNJA, PRODAJA I ZALIHE ŠUMSKIH SORTIMENATA U F BiH, </t>
  </si>
  <si>
    <t>000 m3</t>
  </si>
  <si>
    <t>Proizvodnja
Production</t>
  </si>
  <si>
    <t>Prodaja
Sale</t>
  </si>
  <si>
    <t>Zalihe
Stocks</t>
  </si>
  <si>
    <t>UKUPNO</t>
  </si>
  <si>
    <t>TOTAL</t>
  </si>
  <si>
    <t xml:space="preserve">   ČETINARA/ČETINJAČA</t>
  </si>
  <si>
    <t>CONIFERS</t>
  </si>
  <si>
    <t xml:space="preserve">   LIŠĆARA/LISTAČA</t>
  </si>
  <si>
    <t>BROAD - LEAF</t>
  </si>
  <si>
    <t>Trupci četinara/četinjača</t>
  </si>
  <si>
    <t>Logs coniferous</t>
  </si>
  <si>
    <t>Jamsko drvo četinara/četinjača</t>
  </si>
  <si>
    <t>Mining wood, coniferous</t>
  </si>
  <si>
    <t>Ostalo dugo drvo četinara/četinjača</t>
  </si>
  <si>
    <t>Long coniferous wood</t>
  </si>
  <si>
    <t>Prostorno drvo četinara/četinjača</t>
  </si>
  <si>
    <t>Cord coniferous wood</t>
  </si>
  <si>
    <t>Trupci lišćara/listača</t>
  </si>
  <si>
    <t>Logs broadleaf</t>
  </si>
  <si>
    <t>Jamsko drvo lišćara/listača</t>
  </si>
  <si>
    <t>Mining wood, broadleaf</t>
  </si>
  <si>
    <t>Ostalo dugo drvo lišćara/listača</t>
  </si>
  <si>
    <t>Long broadleaf wood</t>
  </si>
  <si>
    <t>Prostorno drvo lišćara/listača</t>
  </si>
  <si>
    <t>Cord broadleaf wood</t>
  </si>
  <si>
    <t>Ogrjevno drvo četinara/četinjača</t>
  </si>
  <si>
    <t>Coniferous firewood</t>
  </si>
  <si>
    <t>Ogrjevno drvo lišćara/listača</t>
  </si>
  <si>
    <t>Broadleaf firewood</t>
  </si>
  <si>
    <t>Ostalo grubo obrađeno drvo1)</t>
  </si>
  <si>
    <t>Other roughly worked wood1)</t>
  </si>
  <si>
    <t>1) Uključuje sitno tehničko drvo, cijepane drvene motke i kolje</t>
  </si>
  <si>
    <t>1) Including small lumber, shopped wooden poles and stakes</t>
  </si>
  <si>
    <t xml:space="preserve">4.1.1 Proizvodnja lišćara/listača i četinara/četinjača  </t>
  </si>
  <si>
    <t xml:space="preserve">Production of broad leaf and conifers </t>
  </si>
  <si>
    <t xml:space="preserve">  četinari/četinjače
  conifers</t>
  </si>
  <si>
    <t xml:space="preserve">  lišćari/listače
  broad leaf</t>
  </si>
  <si>
    <t>4.1.2 Ukupna proizvodnja i prodaja šumskih sortimenata</t>
  </si>
  <si>
    <t>Total production and sale forestry assortments</t>
  </si>
  <si>
    <t>prodaja
sale</t>
  </si>
  <si>
    <t>proizvodnja
production</t>
  </si>
  <si>
    <t>statistički bilten</t>
  </si>
  <si>
    <t>PRODUCTION, SALE AND STORES OF FORESTRY ASSORTMENTS IN THE F B&amp;H,</t>
  </si>
  <si>
    <t>m3</t>
  </si>
  <si>
    <t>MJESEČNO</t>
  </si>
  <si>
    <t>GODIŠNJE</t>
  </si>
  <si>
    <t>OpisZaIzvjestaj</t>
  </si>
  <si>
    <t>PA</t>
  </si>
  <si>
    <t>TA</t>
  </si>
  <si>
    <t>PB</t>
  </si>
  <si>
    <t>TB</t>
  </si>
  <si>
    <t>PD</t>
  </si>
  <si>
    <t>TD</t>
  </si>
  <si>
    <t>TE</t>
  </si>
  <si>
    <t>OpisZaIzvjestajENG</t>
  </si>
  <si>
    <t>ČETINARA/ČETINJAČA</t>
  </si>
  <si>
    <t>LIŠĆARA/LISTAČA</t>
  </si>
  <si>
    <t>Ostalo grubo obrađeno drvo</t>
  </si>
  <si>
    <t>Other roughly worked wood</t>
  </si>
  <si>
    <t>Godina</t>
  </si>
  <si>
    <t>Mjesec</t>
  </si>
  <si>
    <t>I1</t>
  </si>
  <si>
    <t>I2</t>
  </si>
  <si>
    <t xml:space="preserve">4.5 PROIZVODNJA, PRODAJA I ZALIHE ŠUMSKIH SORTIMENATA, SEPTEMBAR/RUJAN 2022 </t>
  </si>
  <si>
    <t xml:space="preserve">PRODUCTION, SALE AND STORES OF FORESTRY ASSORTMENTS, SEPTEMBER 2022 </t>
  </si>
  <si>
    <r>
      <t>000 m</t>
    </r>
    <r>
      <rPr>
        <b/>
        <vertAlign val="superscript"/>
        <sz val="9"/>
        <rFont val="Arial Narrow"/>
        <family val="2"/>
      </rPr>
      <t>3</t>
    </r>
  </si>
  <si>
    <r>
      <t>Ostalo grubo obrađeno drvo</t>
    </r>
    <r>
      <rPr>
        <vertAlign val="superscript"/>
        <sz val="9"/>
        <rFont val="Arial Narrow"/>
        <family val="2"/>
      </rPr>
      <t>1)</t>
    </r>
  </si>
  <si>
    <r>
      <t>Other roughly worked wood</t>
    </r>
    <r>
      <rPr>
        <i/>
        <vertAlign val="superscript"/>
        <sz val="9"/>
        <rFont val="Arial Narrow"/>
        <family val="2"/>
      </rPr>
      <t>1)</t>
    </r>
  </si>
  <si>
    <t xml:space="preserve">  -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</si>
</sst>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"/>
    <numFmt numFmtId="181" formatCode="0.000"/>
    <numFmt numFmtId="182" formatCode="#,##0.0"/>
    <numFmt numFmtId="183" formatCode="0.0000000000"/>
    <numFmt numFmtId="184" formatCode="0.00000"/>
    <numFmt numFmtId="185" formatCode="\ 0;\-0;\-;@"/>
    <numFmt numFmtId="186" formatCode="#,##0_ ;\-#,##0\ 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 Narrow"/>
      <family val="2"/>
    </font>
    <font>
      <sz val="9"/>
      <color indexed="10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7.5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" fontId="4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6" xfId="0" applyFont="1" applyBorder="1" applyAlignment="1">
      <alignment vertical="center" wrapText="1"/>
    </xf>
    <xf numFmtId="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" fontId="4" fillId="0" borderId="16" xfId="0" applyNumberFormat="1" applyFont="1" applyBorder="1" applyAlignment="1">
      <alignment/>
    </xf>
    <xf numFmtId="0" fontId="54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55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19" xfId="0" applyFont="1" applyBorder="1" applyAlignment="1">
      <alignment vertical="center"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 horizontal="right"/>
    </xf>
    <xf numFmtId="184" fontId="4" fillId="0" borderId="0" xfId="0" applyNumberFormat="1" applyFont="1" applyAlignment="1">
      <alignment/>
    </xf>
    <xf numFmtId="184" fontId="9" fillId="0" borderId="0" xfId="0" applyNumberFormat="1" applyFont="1" applyBorder="1" applyAlignment="1">
      <alignment horizontal="right"/>
    </xf>
    <xf numFmtId="184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right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6" fontId="8" fillId="0" borderId="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0.034"/>
          <c:w val="0.902"/>
          <c:h val="0.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I - IX 2021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Sheet1!$B$36:$B$37</c:f>
              <c:numCache/>
            </c:numRef>
          </c:val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I - IX 2022</c:v>
                </c:pt>
              </c:strCache>
            </c:strRef>
          </c:tx>
          <c:spPr>
            <a:solidFill>
              <a:srgbClr val="BFD64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Sheet1!$C$36:$C$37</c:f>
              <c:numCache/>
            </c:numRef>
          </c:val>
        </c:ser>
        <c:gapWidth val="182"/>
        <c:axId val="29730911"/>
        <c:axId val="66251608"/>
      </c:barChart>
      <c:catAx>
        <c:axId val="297309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251608"/>
        <c:crosses val="autoZero"/>
        <c:auto val="1"/>
        <c:lblOffset val="100"/>
        <c:tickLblSkip val="1"/>
        <c:noMultiLvlLbl val="0"/>
      </c:catAx>
      <c:valAx>
        <c:axId val="662516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730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30325"/>
          <c:w val="0.0915"/>
          <c:h val="0.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825"/>
          <c:w val="0.89425"/>
          <c:h val="0.9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Sheet1!$C$51</c:f>
              <c:strCache>
                <c:ptCount val="1"/>
                <c:pt idx="0">
                  <c:v>I - IX 2021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Sheet1!$C$52:$C$53</c:f>
              <c:numCache/>
            </c:numRef>
          </c:val>
        </c:ser>
        <c:ser>
          <c:idx val="1"/>
          <c:order val="1"/>
          <c:tx>
            <c:strRef>
              <c:f>Sheet1!$D$51</c:f>
              <c:strCache>
                <c:ptCount val="1"/>
                <c:pt idx="0">
                  <c:v>I - IX 2022</c:v>
                </c:pt>
              </c:strCache>
            </c:strRef>
          </c:tx>
          <c:spPr>
            <a:solidFill>
              <a:srgbClr val="BFD6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Sheet1!$D$52:$D$53</c:f>
              <c:numCache/>
            </c:numRef>
          </c:val>
        </c:ser>
        <c:gapWidth val="182"/>
        <c:axId val="59393561"/>
        <c:axId val="64780002"/>
      </c:barChart>
      <c:catAx>
        <c:axId val="593935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780002"/>
        <c:crosses val="autoZero"/>
        <c:auto val="1"/>
        <c:lblOffset val="100"/>
        <c:tickLblSkip val="1"/>
        <c:noMultiLvlLbl val="0"/>
      </c:catAx>
      <c:valAx>
        <c:axId val="6478000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93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4045"/>
          <c:w val="0.104"/>
          <c:h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0.0335"/>
          <c:w val="0.902"/>
          <c:h val="0.9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I - IX 2021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>
                <c:ptCount val="2"/>
                <c:pt idx="0">
                  <c:v>  četinari/četinjače
  conifers</c:v>
                </c:pt>
                <c:pt idx="1">
                  <c:v>  lišćari/listače
  broad leaf</c:v>
                </c:pt>
              </c:strCache>
            </c:strRef>
          </c:cat>
          <c:val>
            <c:numRef>
              <c:f>Sheet1!$B$36:$B$37</c:f>
              <c:numCache>
                <c:ptCount val="2"/>
                <c:pt idx="0">
                  <c:v>797.1887399999999</c:v>
                </c:pt>
                <c:pt idx="1">
                  <c:v>764.1558800000001</c:v>
                </c:pt>
              </c:numCache>
            </c:numRef>
          </c:val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I - IX 2022</c:v>
                </c:pt>
              </c:strCache>
            </c:strRef>
          </c:tx>
          <c:spPr>
            <a:solidFill>
              <a:srgbClr val="BFD64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>
                <c:ptCount val="2"/>
                <c:pt idx="0">
                  <c:v>  četinari/četinjače
  conifers</c:v>
                </c:pt>
                <c:pt idx="1">
                  <c:v>  lišćari/listače
  broad leaf</c:v>
                </c:pt>
              </c:strCache>
            </c:strRef>
          </c:cat>
          <c:val>
            <c:numRef>
              <c:f>Sheet1!$C$36:$C$37</c:f>
              <c:numCache>
                <c:ptCount val="2"/>
                <c:pt idx="0">
                  <c:v>773.33201</c:v>
                </c:pt>
                <c:pt idx="1">
                  <c:v>715.9835000000002</c:v>
                </c:pt>
              </c:numCache>
            </c:numRef>
          </c:val>
        </c:ser>
        <c:gapWidth val="182"/>
        <c:axId val="46149107"/>
        <c:axId val="12688780"/>
      </c:barChart>
      <c:catAx>
        <c:axId val="461491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688780"/>
        <c:crosses val="autoZero"/>
        <c:auto val="1"/>
        <c:lblOffset val="100"/>
        <c:tickLblSkip val="1"/>
        <c:noMultiLvlLbl val="0"/>
      </c:catAx>
      <c:valAx>
        <c:axId val="126887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149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3035"/>
          <c:w val="0.0915"/>
          <c:h val="0.1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725"/>
          <c:w val="0.89425"/>
          <c:h val="0.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Sheet1!$C$51</c:f>
              <c:strCache>
                <c:ptCount val="1"/>
                <c:pt idx="0">
                  <c:v>I - IX 2021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>
                <c:ptCount val="2"/>
                <c:pt idx="0">
                  <c:v>prodaja
sale</c:v>
                </c:pt>
                <c:pt idx="1">
                  <c:v>proizvodnja
production</c:v>
                </c:pt>
              </c:strCache>
            </c:strRef>
          </c:cat>
          <c:val>
            <c:numRef>
              <c:f>Sheet1!$C$52:$C$53</c:f>
              <c:numCache>
                <c:ptCount val="2"/>
                <c:pt idx="0">
                  <c:v>1562.37797</c:v>
                </c:pt>
                <c:pt idx="1">
                  <c:v>1561.34462</c:v>
                </c:pt>
              </c:numCache>
            </c:numRef>
          </c:val>
        </c:ser>
        <c:ser>
          <c:idx val="1"/>
          <c:order val="1"/>
          <c:tx>
            <c:strRef>
              <c:f>Sheet1!$D$51</c:f>
              <c:strCache>
                <c:ptCount val="1"/>
                <c:pt idx="0">
                  <c:v>I - IX 2022</c:v>
                </c:pt>
              </c:strCache>
            </c:strRef>
          </c:tx>
          <c:spPr>
            <a:solidFill>
              <a:srgbClr val="BFD6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>
                <c:ptCount val="2"/>
                <c:pt idx="0">
                  <c:v>prodaja
sale</c:v>
                </c:pt>
                <c:pt idx="1">
                  <c:v>proizvodnja
production</c:v>
                </c:pt>
              </c:strCache>
            </c:strRef>
          </c:cat>
          <c:val>
            <c:numRef>
              <c:f>Sheet1!$D$52:$D$53</c:f>
              <c:numCache>
                <c:ptCount val="2"/>
                <c:pt idx="0">
                  <c:v>1488.21471</c:v>
                </c:pt>
                <c:pt idx="1">
                  <c:v>1489.3155099999997</c:v>
                </c:pt>
              </c:numCache>
            </c:numRef>
          </c:val>
        </c:ser>
        <c:gapWidth val="182"/>
        <c:axId val="47090157"/>
        <c:axId val="21158230"/>
      </c:barChart>
      <c:catAx>
        <c:axId val="470901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158230"/>
        <c:crosses val="autoZero"/>
        <c:auto val="1"/>
        <c:lblOffset val="100"/>
        <c:tickLblSkip val="1"/>
        <c:noMultiLvlLbl val="0"/>
      </c:catAx>
      <c:valAx>
        <c:axId val="211582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090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75"/>
          <c:y val="0.40525"/>
          <c:w val="0.104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1666875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5781675"/>
        <a:ext cx="67437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47625</xdr:rowOff>
    </xdr:from>
    <xdr:to>
      <xdr:col>9</xdr:col>
      <xdr:colOff>19050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0" y="8772525"/>
        <a:ext cx="67722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8</xdr:col>
      <xdr:colOff>1666875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5724525"/>
        <a:ext cx="6743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152400</xdr:rowOff>
    </xdr:from>
    <xdr:to>
      <xdr:col>9</xdr:col>
      <xdr:colOff>19050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0" y="8648700"/>
        <a:ext cx="67722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M41" sqref="M41"/>
    </sheetView>
  </sheetViews>
  <sheetFormatPr defaultColWidth="8.8515625" defaultRowHeight="12.75"/>
  <cols>
    <col min="1" max="1" width="29.140625" style="2" customWidth="1"/>
    <col min="2" max="8" width="6.7109375" style="2" customWidth="1"/>
    <col min="9" max="9" width="25.140625" style="2" bestFit="1" customWidth="1"/>
    <col min="10" max="16384" width="8.8515625" style="2" customWidth="1"/>
  </cols>
  <sheetData>
    <row r="1" spans="1:6" ht="12" customHeight="1">
      <c r="A1" s="1" t="s">
        <v>0</v>
      </c>
      <c r="F1" s="3"/>
    </row>
    <row r="2" spans="1:6" ht="12" customHeight="1">
      <c r="A2" s="4" t="s">
        <v>1</v>
      </c>
      <c r="F2" s="3"/>
    </row>
    <row r="3" spans="1:6" ht="12" customHeight="1">
      <c r="A3" s="4"/>
      <c r="F3" s="3"/>
    </row>
    <row r="4" spans="1:10" ht="12" customHeight="1">
      <c r="A4" s="64" t="s">
        <v>67</v>
      </c>
      <c r="B4" s="64"/>
      <c r="C4" s="64"/>
      <c r="D4" s="64"/>
      <c r="E4" s="64"/>
      <c r="F4" s="64"/>
      <c r="G4" s="64"/>
      <c r="H4" s="64"/>
      <c r="I4" s="64"/>
      <c r="J4" s="64"/>
    </row>
    <row r="5" spans="1:8" ht="12" customHeight="1">
      <c r="A5" s="12" t="s">
        <v>68</v>
      </c>
      <c r="B5" s="5"/>
      <c r="C5" s="5"/>
      <c r="D5" s="5"/>
      <c r="E5" s="5"/>
      <c r="F5" s="5"/>
      <c r="G5" s="5"/>
      <c r="H5" s="5"/>
    </row>
    <row r="6" ht="11.25" customHeight="1">
      <c r="I6" s="13"/>
    </row>
    <row r="7" spans="9:19" ht="15" customHeight="1">
      <c r="I7" s="13" t="s">
        <v>69</v>
      </c>
      <c r="M7" s="3"/>
      <c r="N7" s="3"/>
      <c r="O7" s="3"/>
      <c r="P7" s="3"/>
      <c r="Q7" s="3"/>
      <c r="R7" s="3"/>
      <c r="S7" s="3"/>
    </row>
    <row r="8" spans="1:19" ht="25.5" customHeight="1">
      <c r="A8" s="22"/>
      <c r="B8" s="65" t="s">
        <v>4</v>
      </c>
      <c r="C8" s="66"/>
      <c r="D8" s="66"/>
      <c r="E8" s="67"/>
      <c r="F8" s="65" t="s">
        <v>5</v>
      </c>
      <c r="G8" s="67"/>
      <c r="H8" s="33"/>
      <c r="I8" s="20"/>
      <c r="M8" s="3"/>
      <c r="N8" s="3"/>
      <c r="O8" s="3"/>
      <c r="P8" s="3"/>
      <c r="Q8" s="3"/>
      <c r="R8" s="3"/>
      <c r="S8" s="3"/>
    </row>
    <row r="9" spans="1:19" ht="12" customHeight="1">
      <c r="A9" s="25"/>
      <c r="B9" s="68" t="str">
        <f>Period!C2</f>
        <v>IX</v>
      </c>
      <c r="C9" s="69"/>
      <c r="D9" s="60" t="str">
        <f>"I - "&amp;Period!C2</f>
        <v>I - IX</v>
      </c>
      <c r="E9" s="61"/>
      <c r="F9" s="60" t="str">
        <f>"I - "&amp;Period!C2</f>
        <v>I - IX</v>
      </c>
      <c r="G9" s="61"/>
      <c r="H9" s="62" t="s">
        <v>6</v>
      </c>
      <c r="I9" s="15"/>
      <c r="M9" s="3"/>
      <c r="N9" s="3"/>
      <c r="O9" s="3"/>
      <c r="P9" s="3"/>
      <c r="Q9" s="3"/>
      <c r="R9" s="3"/>
      <c r="S9" s="3"/>
    </row>
    <row r="10" spans="1:19" ht="14.25" customHeight="1" thickBot="1">
      <c r="A10" s="31"/>
      <c r="B10" s="47">
        <f>Period!A2-1</f>
        <v>2021</v>
      </c>
      <c r="C10" s="53">
        <f>Period!A2</f>
        <v>2022</v>
      </c>
      <c r="D10" s="47">
        <f>Period!A2-1</f>
        <v>2021</v>
      </c>
      <c r="E10" s="46">
        <f>Period!A2</f>
        <v>2022</v>
      </c>
      <c r="F10" s="47">
        <f>Period!A2-1</f>
        <v>2021</v>
      </c>
      <c r="G10" s="46">
        <f>Period!A2</f>
        <v>2022</v>
      </c>
      <c r="H10" s="63"/>
      <c r="I10" s="21"/>
      <c r="M10" s="3"/>
      <c r="N10" s="3"/>
      <c r="O10" s="3"/>
      <c r="P10" s="3"/>
      <c r="Q10" s="3"/>
      <c r="R10" s="3"/>
      <c r="S10" s="3"/>
    </row>
    <row r="11" spans="2:19" ht="12" customHeight="1" thickTop="1">
      <c r="B11" s="30"/>
      <c r="D11" s="30"/>
      <c r="I11" s="14"/>
      <c r="L11" s="34"/>
      <c r="M11" s="3"/>
      <c r="N11" s="3"/>
      <c r="O11" s="3"/>
      <c r="P11" s="3"/>
      <c r="Q11" s="3"/>
      <c r="R11" s="3"/>
      <c r="S11" s="3"/>
    </row>
    <row r="12" spans="1:19" ht="13.5">
      <c r="A12" s="25" t="s">
        <v>7</v>
      </c>
      <c r="B12" s="59">
        <v>219.42346000000003</v>
      </c>
      <c r="C12" s="59">
        <v>173.94296000000003</v>
      </c>
      <c r="D12" s="70">
        <v>1561.34462</v>
      </c>
      <c r="E12" s="70">
        <v>1489.3155099999997</v>
      </c>
      <c r="F12" s="70">
        <v>1562.37797</v>
      </c>
      <c r="G12" s="70">
        <v>1488.21471</v>
      </c>
      <c r="H12" s="59">
        <v>113.24814000000002</v>
      </c>
      <c r="I12" s="7" t="s">
        <v>8</v>
      </c>
      <c r="K12" s="32"/>
      <c r="L12" s="34"/>
      <c r="M12" s="3"/>
      <c r="N12" s="3"/>
      <c r="O12" s="3"/>
      <c r="P12" s="3"/>
      <c r="Q12" s="3"/>
      <c r="R12" s="3"/>
      <c r="S12" s="3"/>
    </row>
    <row r="13" spans="1:19" ht="13.5">
      <c r="A13" s="8"/>
      <c r="B13" s="59"/>
      <c r="C13" s="59"/>
      <c r="D13" s="59"/>
      <c r="E13" s="59"/>
      <c r="F13" s="59"/>
      <c r="G13" s="59"/>
      <c r="H13" s="59"/>
      <c r="I13" s="14"/>
      <c r="K13" s="32"/>
      <c r="L13" s="34"/>
      <c r="M13" s="3"/>
      <c r="N13" s="3"/>
      <c r="O13" s="3"/>
      <c r="P13" s="3"/>
      <c r="Q13" s="3"/>
      <c r="R13" s="3"/>
      <c r="S13" s="3"/>
    </row>
    <row r="14" spans="1:19" ht="13.5">
      <c r="A14" s="25" t="s">
        <v>9</v>
      </c>
      <c r="B14" s="59">
        <v>105.93181</v>
      </c>
      <c r="C14" s="59">
        <v>85.97454</v>
      </c>
      <c r="D14" s="59">
        <v>797.1887399999999</v>
      </c>
      <c r="E14" s="59">
        <v>773.33201</v>
      </c>
      <c r="F14" s="59">
        <v>798.3930300000001</v>
      </c>
      <c r="G14" s="59">
        <v>767.9555300000001</v>
      </c>
      <c r="H14" s="59">
        <v>45.18616</v>
      </c>
      <c r="I14" s="16" t="s">
        <v>10</v>
      </c>
      <c r="K14" s="32"/>
      <c r="L14" s="34"/>
      <c r="M14" s="40"/>
      <c r="N14" s="40"/>
      <c r="O14" s="41"/>
      <c r="P14" s="41"/>
      <c r="Q14" s="41"/>
      <c r="R14" s="41"/>
      <c r="S14" s="41"/>
    </row>
    <row r="15" spans="1:19" ht="13.5">
      <c r="A15" s="25" t="s">
        <v>11</v>
      </c>
      <c r="B15" s="59">
        <v>113.49164999999999</v>
      </c>
      <c r="C15" s="59">
        <v>87.96842000000001</v>
      </c>
      <c r="D15" s="59">
        <v>764.1558800000001</v>
      </c>
      <c r="E15" s="59">
        <v>715.9835000000002</v>
      </c>
      <c r="F15" s="59">
        <v>763.9849399999999</v>
      </c>
      <c r="G15" s="59">
        <v>720.25918</v>
      </c>
      <c r="H15" s="59">
        <v>68.06198</v>
      </c>
      <c r="I15" s="16" t="s">
        <v>12</v>
      </c>
      <c r="K15" s="32"/>
      <c r="L15" s="35"/>
      <c r="M15" s="50"/>
      <c r="N15" s="51"/>
      <c r="O15" s="52"/>
      <c r="P15" s="52"/>
      <c r="Q15" s="42"/>
      <c r="R15" s="42"/>
      <c r="S15" s="42"/>
    </row>
    <row r="16" spans="1:19" ht="13.5">
      <c r="A16" s="8"/>
      <c r="B16" s="59"/>
      <c r="C16" s="59"/>
      <c r="D16" s="59"/>
      <c r="E16" s="59"/>
      <c r="F16" s="59"/>
      <c r="G16" s="59"/>
      <c r="H16" s="59"/>
      <c r="I16" s="14"/>
      <c r="L16" s="35"/>
      <c r="M16" s="50"/>
      <c r="N16" s="50"/>
      <c r="O16" s="43"/>
      <c r="P16" s="43"/>
      <c r="Q16" s="43"/>
      <c r="R16" s="43"/>
      <c r="S16" s="43"/>
    </row>
    <row r="17" spans="1:19" ht="13.5">
      <c r="A17" s="25" t="s">
        <v>13</v>
      </c>
      <c r="B17" s="59">
        <v>71.00220000000002</v>
      </c>
      <c r="C17" s="59">
        <v>57.680119999999995</v>
      </c>
      <c r="D17" s="59">
        <v>542.10914</v>
      </c>
      <c r="E17" s="59">
        <v>538.88096</v>
      </c>
      <c r="F17" s="59">
        <v>538.7583000000001</v>
      </c>
      <c r="G17" s="59">
        <v>532.1184599999999</v>
      </c>
      <c r="H17" s="59">
        <v>23.68654</v>
      </c>
      <c r="I17" s="16" t="s">
        <v>14</v>
      </c>
      <c r="K17" s="32"/>
      <c r="L17" s="35"/>
      <c r="M17" s="50"/>
      <c r="N17" s="51"/>
      <c r="O17" s="43"/>
      <c r="P17" s="43"/>
      <c r="Q17" s="43"/>
      <c r="R17" s="43"/>
      <c r="S17" s="43"/>
    </row>
    <row r="18" spans="1:19" ht="13.5">
      <c r="A18" s="25" t="s">
        <v>15</v>
      </c>
      <c r="B18" s="59">
        <v>6.491640000000001</v>
      </c>
      <c r="C18" s="59">
        <v>5.453399999999999</v>
      </c>
      <c r="D18" s="59">
        <v>45.166360000000005</v>
      </c>
      <c r="E18" s="59">
        <v>47.90003</v>
      </c>
      <c r="F18" s="59">
        <v>43.829879999999996</v>
      </c>
      <c r="G18" s="59">
        <v>47.02655</v>
      </c>
      <c r="H18" s="59">
        <v>3.972</v>
      </c>
      <c r="I18" s="16" t="s">
        <v>16</v>
      </c>
      <c r="L18" s="34"/>
      <c r="M18" s="50"/>
      <c r="N18" s="51"/>
      <c r="O18" s="43"/>
      <c r="P18" s="43"/>
      <c r="Q18" s="43"/>
      <c r="R18" s="43"/>
      <c r="S18" s="43"/>
    </row>
    <row r="19" spans="1:19" ht="13.5">
      <c r="A19" s="25" t="s">
        <v>17</v>
      </c>
      <c r="B19" s="59">
        <v>0</v>
      </c>
      <c r="C19" s="59">
        <v>0.012719999999999999</v>
      </c>
      <c r="D19" s="59">
        <v>0.41191</v>
      </c>
      <c r="E19" s="59">
        <v>0.06666</v>
      </c>
      <c r="F19" s="59">
        <v>0.2621</v>
      </c>
      <c r="G19" s="59">
        <v>0</v>
      </c>
      <c r="H19" s="59">
        <v>0.035</v>
      </c>
      <c r="I19" s="16" t="s">
        <v>18</v>
      </c>
      <c r="L19" s="35"/>
      <c r="M19" s="44"/>
      <c r="N19" s="35"/>
      <c r="O19" s="43"/>
      <c r="P19" s="43"/>
      <c r="Q19" s="43"/>
      <c r="R19" s="43"/>
      <c r="S19" s="43"/>
    </row>
    <row r="20" spans="1:19" ht="13.5">
      <c r="A20" s="25" t="s">
        <v>19</v>
      </c>
      <c r="B20" s="59">
        <v>28.301569999999998</v>
      </c>
      <c r="C20" s="59">
        <v>22.70965</v>
      </c>
      <c r="D20" s="59">
        <v>209.14788000000001</v>
      </c>
      <c r="E20" s="59">
        <v>185.85277000000002</v>
      </c>
      <c r="F20" s="59">
        <v>214.83848999999998</v>
      </c>
      <c r="G20" s="59">
        <v>187.96482</v>
      </c>
      <c r="H20" s="59">
        <v>17.47195</v>
      </c>
      <c r="I20" s="16" t="s">
        <v>20</v>
      </c>
      <c r="L20" s="34"/>
      <c r="M20" s="44"/>
      <c r="N20" s="35"/>
      <c r="O20" s="43"/>
      <c r="P20" s="43"/>
      <c r="Q20" s="43"/>
      <c r="R20" s="43"/>
      <c r="S20" s="43"/>
    </row>
    <row r="21" spans="1:19" ht="13.5">
      <c r="A21" s="25" t="s">
        <v>21</v>
      </c>
      <c r="B21" s="59">
        <v>27.83493</v>
      </c>
      <c r="C21" s="59">
        <v>20.157760000000003</v>
      </c>
      <c r="D21" s="59">
        <v>213.00675</v>
      </c>
      <c r="E21" s="59">
        <v>186.99202000000002</v>
      </c>
      <c r="F21" s="59">
        <v>212.21561</v>
      </c>
      <c r="G21" s="59">
        <v>185.34904000000003</v>
      </c>
      <c r="H21" s="59">
        <v>8.87534</v>
      </c>
      <c r="I21" s="16" t="s">
        <v>22</v>
      </c>
      <c r="L21" s="34"/>
      <c r="M21" s="44"/>
      <c r="N21" s="35"/>
      <c r="O21" s="43"/>
      <c r="P21" s="43"/>
      <c r="Q21" s="43"/>
      <c r="R21" s="43"/>
      <c r="S21" s="43"/>
    </row>
    <row r="22" spans="1:19" ht="13.5">
      <c r="A22" s="25" t="s">
        <v>23</v>
      </c>
      <c r="B22" s="59">
        <v>0.013</v>
      </c>
      <c r="C22" s="59">
        <v>0.035</v>
      </c>
      <c r="D22" s="59">
        <v>1.084</v>
      </c>
      <c r="E22" s="59">
        <v>0.40367000000000003</v>
      </c>
      <c r="F22" s="59">
        <v>1.097</v>
      </c>
      <c r="G22" s="59">
        <v>0.452</v>
      </c>
      <c r="H22" s="59" t="s">
        <v>72</v>
      </c>
      <c r="I22" s="16" t="s">
        <v>24</v>
      </c>
      <c r="L22" s="35"/>
      <c r="M22" s="45"/>
      <c r="N22" s="34"/>
      <c r="O22" s="42"/>
      <c r="P22" s="42"/>
      <c r="Q22" s="42"/>
      <c r="R22" s="42"/>
      <c r="S22" s="42"/>
    </row>
    <row r="23" spans="1:19" ht="13.5">
      <c r="A23" s="25" t="s">
        <v>25</v>
      </c>
      <c r="B23" s="59">
        <v>0</v>
      </c>
      <c r="C23" s="59">
        <v>0</v>
      </c>
      <c r="D23" s="59">
        <v>0</v>
      </c>
      <c r="E23" s="59">
        <v>0.001</v>
      </c>
      <c r="F23" s="59">
        <v>0</v>
      </c>
      <c r="G23" s="59">
        <v>0</v>
      </c>
      <c r="H23" s="59">
        <v>0</v>
      </c>
      <c r="I23" s="16" t="s">
        <v>26</v>
      </c>
      <c r="L23" s="34"/>
      <c r="M23" s="44"/>
      <c r="N23" s="35"/>
      <c r="O23" s="43"/>
      <c r="P23" s="43"/>
      <c r="Q23" s="43"/>
      <c r="R23" s="43"/>
      <c r="S23" s="43"/>
    </row>
    <row r="24" spans="1:19" ht="13.5">
      <c r="A24" s="25" t="s">
        <v>27</v>
      </c>
      <c r="B24" s="59">
        <v>0.092</v>
      </c>
      <c r="C24" s="59">
        <v>0.57435</v>
      </c>
      <c r="D24" s="59">
        <v>0.6225</v>
      </c>
      <c r="E24" s="59">
        <v>2.62765</v>
      </c>
      <c r="F24" s="59">
        <v>0.623</v>
      </c>
      <c r="G24" s="59">
        <v>2.50983</v>
      </c>
      <c r="H24" s="59">
        <v>0.135</v>
      </c>
      <c r="I24" s="16" t="s">
        <v>28</v>
      </c>
      <c r="L24" s="34"/>
      <c r="M24" s="45"/>
      <c r="N24" s="34"/>
      <c r="O24" s="42"/>
      <c r="P24" s="42"/>
      <c r="Q24" s="42"/>
      <c r="R24" s="42"/>
      <c r="S24" s="42"/>
    </row>
    <row r="25" spans="1:19" ht="13.5">
      <c r="A25" s="26" t="s">
        <v>29</v>
      </c>
      <c r="B25" s="59">
        <v>0.1364</v>
      </c>
      <c r="C25" s="59">
        <v>0.11865</v>
      </c>
      <c r="D25" s="59">
        <v>0.35345</v>
      </c>
      <c r="E25" s="59">
        <v>0.6315899999999999</v>
      </c>
      <c r="F25" s="59">
        <v>0.70426</v>
      </c>
      <c r="G25" s="59">
        <v>0.8457</v>
      </c>
      <c r="H25" s="59">
        <v>0.02067</v>
      </c>
      <c r="I25" s="16" t="s">
        <v>30</v>
      </c>
      <c r="L25" s="34"/>
      <c r="M25" s="45"/>
      <c r="N25" s="34"/>
      <c r="O25" s="42"/>
      <c r="P25" s="42"/>
      <c r="Q25" s="42"/>
      <c r="R25" s="42"/>
      <c r="S25" s="42"/>
    </row>
    <row r="26" spans="1:19" ht="13.5">
      <c r="A26" s="26" t="s">
        <v>31</v>
      </c>
      <c r="B26" s="59">
        <v>85.55172</v>
      </c>
      <c r="C26" s="59">
        <v>67.20130999999999</v>
      </c>
      <c r="D26" s="59">
        <v>549.44263</v>
      </c>
      <c r="E26" s="59">
        <v>525.9591599999999</v>
      </c>
      <c r="F26" s="59">
        <v>550.04933</v>
      </c>
      <c r="G26" s="59">
        <v>531.9483100000001</v>
      </c>
      <c r="H26" s="59">
        <v>59.10664</v>
      </c>
      <c r="I26" s="16" t="s">
        <v>32</v>
      </c>
      <c r="L26" s="34"/>
      <c r="M26" s="44"/>
      <c r="N26" s="35"/>
      <c r="O26" s="43"/>
      <c r="P26" s="43"/>
      <c r="Q26" s="43"/>
      <c r="R26" s="43"/>
      <c r="S26" s="43"/>
    </row>
    <row r="27" spans="1:19" ht="15.75">
      <c r="A27" s="25" t="s">
        <v>70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16" t="s">
        <v>71</v>
      </c>
      <c r="M27" s="45"/>
      <c r="N27" s="34"/>
      <c r="O27" s="42"/>
      <c r="P27" s="42"/>
      <c r="Q27" s="42"/>
      <c r="R27" s="42"/>
      <c r="S27" s="42"/>
    </row>
    <row r="28" spans="1:19" ht="13.5">
      <c r="A28" s="6"/>
      <c r="B28" s="7"/>
      <c r="C28" s="7"/>
      <c r="D28" s="7"/>
      <c r="E28" s="7"/>
      <c r="I28" s="4"/>
      <c r="M28" s="45"/>
      <c r="N28" s="34"/>
      <c r="O28" s="42"/>
      <c r="P28" s="42"/>
      <c r="Q28" s="42"/>
      <c r="R28" s="42"/>
      <c r="S28" s="42"/>
    </row>
    <row r="29" spans="1:19" ht="13.5">
      <c r="A29" s="6" t="s">
        <v>35</v>
      </c>
      <c r="B29" s="15"/>
      <c r="C29" s="17"/>
      <c r="D29" s="15"/>
      <c r="E29" s="17"/>
      <c r="M29" s="45"/>
      <c r="N29" s="34"/>
      <c r="O29" s="42"/>
      <c r="P29" s="42"/>
      <c r="Q29" s="42"/>
      <c r="R29" s="42"/>
      <c r="S29" s="42"/>
    </row>
    <row r="30" spans="1:19" ht="13.5">
      <c r="A30" s="8" t="s">
        <v>36</v>
      </c>
      <c r="B30" s="15"/>
      <c r="C30" s="17"/>
      <c r="D30" s="15"/>
      <c r="E30" s="17"/>
      <c r="M30" s="45"/>
      <c r="N30" s="34"/>
      <c r="O30" s="42"/>
      <c r="P30" s="42"/>
      <c r="Q30" s="42"/>
      <c r="R30" s="42"/>
      <c r="S30" s="42"/>
    </row>
    <row r="31" spans="1:5" ht="13.5">
      <c r="A31" s="8"/>
      <c r="B31" s="15"/>
      <c r="C31" s="17"/>
      <c r="D31" s="15"/>
      <c r="E31" s="17"/>
    </row>
    <row r="32" spans="1:5" ht="5.25" customHeight="1">
      <c r="A32" s="6"/>
      <c r="B32" s="15"/>
      <c r="C32" s="17"/>
      <c r="D32" s="15"/>
      <c r="E32" s="17"/>
    </row>
    <row r="33" spans="1:5" ht="13.5">
      <c r="A33" s="6" t="s">
        <v>37</v>
      </c>
      <c r="B33" s="37"/>
      <c r="C33" s="7"/>
      <c r="D33" s="7"/>
      <c r="E33" s="7"/>
    </row>
    <row r="34" spans="1:9" ht="14.25" customHeight="1">
      <c r="A34" s="8" t="s">
        <v>38</v>
      </c>
      <c r="B34" s="38"/>
      <c r="C34" s="17"/>
      <c r="D34" s="15"/>
      <c r="E34" s="17"/>
      <c r="I34" s="13" t="s">
        <v>69</v>
      </c>
    </row>
    <row r="35" spans="1:5" ht="13.5">
      <c r="A35" s="23"/>
      <c r="B35" s="54" t="str">
        <f>D9&amp;" "&amp;D10</f>
        <v>I - IX 2021</v>
      </c>
      <c r="C35" s="55" t="str">
        <f>D9&amp;" "&amp;E10</f>
        <v>I - IX 2022</v>
      </c>
      <c r="D35" s="7"/>
      <c r="E35" s="7"/>
    </row>
    <row r="36" spans="1:5" ht="27">
      <c r="A36" s="27" t="s">
        <v>39</v>
      </c>
      <c r="B36" s="2">
        <f>D14</f>
        <v>797.1887399999999</v>
      </c>
      <c r="C36" s="2">
        <f>E14</f>
        <v>773.33201</v>
      </c>
      <c r="D36" s="15"/>
      <c r="E36" s="17"/>
    </row>
    <row r="37" spans="1:7" ht="27">
      <c r="A37" s="27" t="s">
        <v>40</v>
      </c>
      <c r="B37" s="2">
        <f>D15</f>
        <v>764.1558800000001</v>
      </c>
      <c r="C37" s="2">
        <f>E15</f>
        <v>715.9835000000002</v>
      </c>
      <c r="D37" s="7"/>
      <c r="E37" s="7"/>
      <c r="F37" s="7"/>
      <c r="G37" s="7"/>
    </row>
    <row r="38" spans="1:7" ht="13.5">
      <c r="A38" s="8"/>
      <c r="B38" s="7"/>
      <c r="C38" s="7"/>
      <c r="D38" s="7"/>
      <c r="E38" s="7"/>
      <c r="F38" s="7"/>
      <c r="G38" s="7"/>
    </row>
    <row r="39" spans="1:7" ht="13.5">
      <c r="A39" s="9"/>
      <c r="B39" s="15"/>
      <c r="C39" s="17"/>
      <c r="D39" s="15"/>
      <c r="E39" s="17"/>
      <c r="F39" s="15"/>
      <c r="G39" s="17"/>
    </row>
    <row r="40" spans="1:7" ht="13.5">
      <c r="A40" s="10"/>
      <c r="B40" s="7"/>
      <c r="C40" s="7"/>
      <c r="D40" s="7"/>
      <c r="E40" s="7"/>
      <c r="F40" s="7"/>
      <c r="G40" s="7"/>
    </row>
    <row r="41" spans="1:7" ht="13.5">
      <c r="A41" s="11"/>
      <c r="B41" s="15"/>
      <c r="C41" s="15"/>
      <c r="D41" s="15"/>
      <c r="E41" s="15"/>
      <c r="F41" s="15"/>
      <c r="G41" s="15"/>
    </row>
    <row r="42" spans="1:7" ht="13.5">
      <c r="A42" s="6"/>
      <c r="B42" s="15"/>
      <c r="C42" s="17"/>
      <c r="D42" s="15"/>
      <c r="E42" s="17"/>
      <c r="F42" s="15"/>
      <c r="G42" s="17"/>
    </row>
    <row r="43" spans="1:7" ht="13.5">
      <c r="A43" s="10"/>
      <c r="B43" s="18"/>
      <c r="C43" s="18"/>
      <c r="D43" s="18"/>
      <c r="E43" s="18"/>
      <c r="F43" s="18"/>
      <c r="G43" s="18"/>
    </row>
    <row r="44" spans="1:7" ht="13.5">
      <c r="A44" s="10"/>
      <c r="B44" s="18"/>
      <c r="C44" s="18"/>
      <c r="D44" s="18"/>
      <c r="E44" s="18"/>
      <c r="F44" s="18"/>
      <c r="G44" s="18"/>
    </row>
    <row r="45" ht="13.5">
      <c r="A45" s="1"/>
    </row>
    <row r="46" ht="13.5">
      <c r="A46" s="1"/>
    </row>
    <row r="47" ht="13.5">
      <c r="A47" s="1"/>
    </row>
    <row r="48" spans="1:3" ht="13.5">
      <c r="A48" s="1" t="s">
        <v>41</v>
      </c>
      <c r="B48" s="39"/>
      <c r="C48" s="39"/>
    </row>
    <row r="49" spans="1:9" ht="15.75">
      <c r="A49" s="4" t="s">
        <v>42</v>
      </c>
      <c r="B49" s="39"/>
      <c r="C49" s="39"/>
      <c r="I49" s="13" t="s">
        <v>69</v>
      </c>
    </row>
    <row r="50" ht="13.5">
      <c r="A50" s="1"/>
    </row>
    <row r="51" spans="1:4" ht="13.5">
      <c r="A51" s="1"/>
      <c r="B51" s="24"/>
      <c r="C51" s="54" t="str">
        <f>D9&amp;" "&amp;D10</f>
        <v>I - IX 2021</v>
      </c>
      <c r="D51" s="54" t="str">
        <f>D9&amp;" "&amp;E10</f>
        <v>I - IX 2022</v>
      </c>
    </row>
    <row r="52" spans="2:4" ht="27">
      <c r="B52" s="28" t="s">
        <v>43</v>
      </c>
      <c r="C52" s="36">
        <f>F12</f>
        <v>1562.37797</v>
      </c>
      <c r="D52" s="36">
        <f>G12</f>
        <v>1488.21471</v>
      </c>
    </row>
    <row r="53" spans="1:5" ht="54">
      <c r="A53" s="4"/>
      <c r="B53" s="28" t="s">
        <v>44</v>
      </c>
      <c r="C53" s="29">
        <f>D12</f>
        <v>1561.34462</v>
      </c>
      <c r="D53" s="29">
        <f>E12</f>
        <v>1489.3155099999997</v>
      </c>
      <c r="E53" s="4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2" ht="13.5">
      <c r="A56" s="4"/>
      <c r="B56" s="27"/>
    </row>
    <row r="57" ht="13.5">
      <c r="B57" s="27"/>
    </row>
    <row r="60" spans="1:9" ht="13.5">
      <c r="A60" s="19" t="s">
        <v>45</v>
      </c>
      <c r="B60" s="19"/>
      <c r="C60" s="19"/>
      <c r="D60" s="19"/>
      <c r="E60" s="19"/>
      <c r="F60" s="19"/>
      <c r="G60" s="19"/>
      <c r="H60" s="19"/>
      <c r="I60" s="19"/>
    </row>
  </sheetData>
  <sheetProtection/>
  <mergeCells count="7">
    <mergeCell ref="D9:E9"/>
    <mergeCell ref="F9:G9"/>
    <mergeCell ref="H9:H10"/>
    <mergeCell ref="A4:J4"/>
    <mergeCell ref="B8:E8"/>
    <mergeCell ref="F8:G8"/>
    <mergeCell ref="B9:C9"/>
  </mergeCells>
  <printOptions/>
  <pageMargins left="0.7874015748031497" right="0.7874015748031497" top="0.984251968503937" bottom="0.984251968503937" header="0" footer="0.7874015748031497"/>
  <pageSetup horizontalDpi="1200" verticalDpi="1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L10" sqref="L10"/>
    </sheetView>
  </sheetViews>
  <sheetFormatPr defaultColWidth="8.8515625" defaultRowHeight="12.75"/>
  <cols>
    <col min="1" max="1" width="29.140625" style="2" customWidth="1"/>
    <col min="2" max="8" width="6.7109375" style="2" customWidth="1"/>
    <col min="9" max="9" width="25.140625" style="2" bestFit="1" customWidth="1"/>
    <col min="10" max="10" width="8.8515625" style="2" customWidth="1"/>
    <col min="11" max="11" width="11.7109375" style="56" bestFit="1" customWidth="1"/>
    <col min="12" max="12" width="10.7109375" style="56" bestFit="1" customWidth="1"/>
    <col min="13" max="16384" width="8.8515625" style="2" customWidth="1"/>
  </cols>
  <sheetData>
    <row r="1" spans="1:6" ht="12" customHeight="1">
      <c r="A1" s="1" t="s">
        <v>0</v>
      </c>
      <c r="F1" s="3"/>
    </row>
    <row r="2" spans="1:6" ht="12" customHeight="1">
      <c r="A2" s="4" t="s">
        <v>1</v>
      </c>
      <c r="F2" s="3"/>
    </row>
    <row r="3" spans="1:6" ht="12" customHeight="1">
      <c r="A3" s="4"/>
      <c r="F3" s="3"/>
    </row>
    <row r="4" spans="1:10" ht="12" customHeight="1">
      <c r="A4" s="64" t="s">
        <v>2</v>
      </c>
      <c r="B4" s="64"/>
      <c r="C4" s="64"/>
      <c r="D4" s="64"/>
      <c r="E4" s="64"/>
      <c r="F4" s="64"/>
      <c r="G4" s="64"/>
      <c r="H4" s="64"/>
      <c r="I4" s="64"/>
      <c r="J4" s="64"/>
    </row>
    <row r="5" spans="1:8" ht="12" customHeight="1">
      <c r="A5" s="12" t="s">
        <v>46</v>
      </c>
      <c r="B5" s="5"/>
      <c r="C5" s="5"/>
      <c r="D5" s="5"/>
      <c r="E5" s="5"/>
      <c r="F5" s="5"/>
      <c r="G5" s="5"/>
      <c r="H5" s="5"/>
    </row>
    <row r="6" ht="11.25" customHeight="1">
      <c r="I6" s="13"/>
    </row>
    <row r="7" spans="9:19" ht="15" customHeight="1">
      <c r="I7" s="13" t="s">
        <v>47</v>
      </c>
      <c r="M7" s="3"/>
      <c r="N7" s="3"/>
      <c r="O7" s="3"/>
      <c r="P7" s="3"/>
      <c r="Q7" s="3"/>
      <c r="R7" s="3"/>
      <c r="S7" s="3"/>
    </row>
    <row r="8" spans="1:19" ht="25.5" customHeight="1">
      <c r="A8" s="22"/>
      <c r="B8" s="65" t="s">
        <v>4</v>
      </c>
      <c r="C8" s="66"/>
      <c r="D8" s="66"/>
      <c r="E8" s="67"/>
      <c r="F8" s="65" t="s">
        <v>5</v>
      </c>
      <c r="G8" s="67"/>
      <c r="H8" s="33"/>
      <c r="I8" s="20"/>
      <c r="M8" s="3"/>
      <c r="N8" s="3"/>
      <c r="O8" s="3"/>
      <c r="P8" s="3"/>
      <c r="Q8" s="3"/>
      <c r="R8" s="3"/>
      <c r="S8" s="3"/>
    </row>
    <row r="9" spans="1:19" ht="12" customHeight="1">
      <c r="A9" s="25"/>
      <c r="B9" s="68" t="str">
        <f>Period!C2</f>
        <v>IX</v>
      </c>
      <c r="C9" s="69"/>
      <c r="D9" s="60" t="str">
        <f>"I - "&amp;Period!C2</f>
        <v>I - IX</v>
      </c>
      <c r="E9" s="61"/>
      <c r="F9" s="60" t="str">
        <f>"I - "&amp;Period!C2</f>
        <v>I - IX</v>
      </c>
      <c r="G9" s="61"/>
      <c r="H9" s="62" t="s">
        <v>6</v>
      </c>
      <c r="I9" s="15"/>
      <c r="M9" s="3"/>
      <c r="N9" s="3"/>
      <c r="O9" s="3"/>
      <c r="P9" s="3"/>
      <c r="Q9" s="3"/>
      <c r="R9" s="3"/>
      <c r="S9" s="3"/>
    </row>
    <row r="10" spans="1:19" ht="14.25" customHeight="1" thickBot="1">
      <c r="A10" s="31"/>
      <c r="B10" s="47">
        <f>Period!A2-1</f>
        <v>2021</v>
      </c>
      <c r="C10" s="53">
        <f>Period!A2</f>
        <v>2022</v>
      </c>
      <c r="D10" s="47">
        <f>Period!A2-1</f>
        <v>2021</v>
      </c>
      <c r="E10" s="46">
        <f>Period!A2</f>
        <v>2022</v>
      </c>
      <c r="F10" s="47">
        <f>Period!A2-1</f>
        <v>2021</v>
      </c>
      <c r="G10" s="46">
        <f>Period!A2</f>
        <v>2022</v>
      </c>
      <c r="H10" s="63"/>
      <c r="I10" s="21"/>
      <c r="K10" s="56" t="s">
        <v>48</v>
      </c>
      <c r="L10" s="56" t="s">
        <v>49</v>
      </c>
      <c r="M10" s="3"/>
      <c r="N10" s="3"/>
      <c r="O10" s="3"/>
      <c r="P10" s="3"/>
      <c r="Q10" s="3"/>
      <c r="R10" s="3"/>
      <c r="S10" s="3"/>
    </row>
    <row r="11" spans="2:19" ht="12" customHeight="1" thickTop="1">
      <c r="B11" s="30"/>
      <c r="D11" s="30"/>
      <c r="I11" s="14"/>
      <c r="L11" s="57"/>
      <c r="M11" s="3"/>
      <c r="N11" s="3"/>
      <c r="O11" s="3"/>
      <c r="P11" s="3"/>
      <c r="Q11" s="3"/>
      <c r="R11" s="3"/>
      <c r="S11" s="3"/>
    </row>
    <row r="12" spans="1:19" ht="13.5">
      <c r="A12" s="25" t="s">
        <v>7</v>
      </c>
      <c r="B12" s="49">
        <f>Report01!B2</f>
        <v>219423.46000000002</v>
      </c>
      <c r="C12" s="49">
        <f>Report01!C2</f>
        <v>173942.96000000002</v>
      </c>
      <c r="D12" s="49">
        <f>Report01!D2</f>
        <v>1561344.62</v>
      </c>
      <c r="E12" s="49">
        <f>Report01!E2</f>
        <v>1489315.5099999998</v>
      </c>
      <c r="F12" s="49">
        <f>Report01!F2</f>
        <v>1562377.97</v>
      </c>
      <c r="G12" s="49">
        <f>Report01!G2</f>
        <v>1488214.71</v>
      </c>
      <c r="H12" s="49">
        <f>Report01!H2</f>
        <v>113248.14000000001</v>
      </c>
      <c r="I12" s="7" t="s">
        <v>8</v>
      </c>
      <c r="K12" s="58">
        <f>Indexes!B2</f>
        <v>100.26739091013266</v>
      </c>
      <c r="L12" s="56">
        <f>Indexes!C2</f>
        <v>106.80922794469622</v>
      </c>
      <c r="M12" s="3"/>
      <c r="N12" s="3"/>
      <c r="O12" s="3"/>
      <c r="P12" s="3"/>
      <c r="Q12" s="3"/>
      <c r="R12" s="3"/>
      <c r="S12" s="3"/>
    </row>
    <row r="13" spans="1:19" ht="13.5">
      <c r="A13" s="8"/>
      <c r="B13" s="49"/>
      <c r="C13" s="49"/>
      <c r="D13" s="49"/>
      <c r="E13" s="49"/>
      <c r="F13" s="49"/>
      <c r="G13" s="49"/>
      <c r="H13" s="49"/>
      <c r="I13" s="14"/>
      <c r="M13" s="3"/>
      <c r="N13" s="3"/>
      <c r="O13" s="3"/>
      <c r="P13" s="3"/>
      <c r="Q13" s="3"/>
      <c r="R13" s="3"/>
      <c r="S13" s="3"/>
    </row>
    <row r="14" spans="1:19" ht="13.5">
      <c r="A14" s="25" t="s">
        <v>9</v>
      </c>
      <c r="B14" s="49">
        <f>Report01!B3</f>
        <v>105931.81</v>
      </c>
      <c r="C14" s="49">
        <f>Report01!C3</f>
        <v>85974.54000000001</v>
      </c>
      <c r="D14" s="49">
        <f>Report01!D3</f>
        <v>797188.74</v>
      </c>
      <c r="E14" s="49">
        <f>Report01!E3</f>
        <v>773332.01</v>
      </c>
      <c r="F14" s="49">
        <f>Report01!F3</f>
        <v>798393.03</v>
      </c>
      <c r="G14" s="49">
        <f>Report01!G3</f>
        <v>767955.53</v>
      </c>
      <c r="H14" s="49">
        <f>Report01!H3</f>
        <v>45186.16</v>
      </c>
      <c r="I14" s="16" t="s">
        <v>10</v>
      </c>
      <c r="K14" s="56">
        <f>Indexes!B3</f>
        <v>121.69453952881304</v>
      </c>
      <c r="L14" s="56">
        <f>Indexes!C3</f>
        <v>125.54615765316514</v>
      </c>
      <c r="M14" s="40"/>
      <c r="N14" s="40"/>
      <c r="O14" s="41"/>
      <c r="P14" s="41"/>
      <c r="Q14" s="41"/>
      <c r="R14" s="41"/>
      <c r="S14" s="41"/>
    </row>
    <row r="15" spans="1:19" ht="13.5">
      <c r="A15" s="25" t="s">
        <v>11</v>
      </c>
      <c r="B15" s="49">
        <f>Report01!B4</f>
        <v>113491.65</v>
      </c>
      <c r="C15" s="49">
        <f>Report01!C4</f>
        <v>87968.42000000001</v>
      </c>
      <c r="D15" s="49">
        <f>Report01!D4</f>
        <v>764155.8800000001</v>
      </c>
      <c r="E15" s="49">
        <f>Report01!E4</f>
        <v>715983.5000000001</v>
      </c>
      <c r="F15" s="49">
        <f>Report01!F4</f>
        <v>763984.94</v>
      </c>
      <c r="G15" s="49">
        <f>Report01!G4</f>
        <v>720259.18</v>
      </c>
      <c r="H15" s="49">
        <f>Report01!H4</f>
        <v>68061.98000000001</v>
      </c>
      <c r="I15" s="16" t="s">
        <v>12</v>
      </c>
      <c r="K15" s="56">
        <f>Indexes!B4</f>
        <v>80.66254885674493</v>
      </c>
      <c r="L15" s="56">
        <f>Indexes!C4</f>
        <v>86.83151827518533</v>
      </c>
      <c r="M15" s="50"/>
      <c r="N15" s="51"/>
      <c r="O15" s="52"/>
      <c r="P15" s="52"/>
      <c r="Q15" s="42"/>
      <c r="R15" s="42"/>
      <c r="S15" s="42"/>
    </row>
    <row r="16" spans="1:19" ht="13.5">
      <c r="A16" s="8"/>
      <c r="B16" s="48"/>
      <c r="C16" s="48"/>
      <c r="D16" s="48"/>
      <c r="E16" s="48"/>
      <c r="F16" s="48"/>
      <c r="G16" s="48"/>
      <c r="H16" s="48"/>
      <c r="I16" s="14"/>
      <c r="M16" s="50"/>
      <c r="N16" s="50"/>
      <c r="O16" s="43"/>
      <c r="P16" s="43"/>
      <c r="Q16" s="43"/>
      <c r="R16" s="43"/>
      <c r="S16" s="43"/>
    </row>
    <row r="17" spans="1:19" ht="13.5">
      <c r="A17" s="25" t="s">
        <v>13</v>
      </c>
      <c r="B17" s="48">
        <f>Report01!B5</f>
        <v>71002.20000000001</v>
      </c>
      <c r="C17" s="48">
        <f>Report01!C5</f>
        <v>57680.119999999995</v>
      </c>
      <c r="D17" s="48">
        <f>Report01!D5</f>
        <v>542109.14</v>
      </c>
      <c r="E17" s="48">
        <f>Report01!E5</f>
        <v>538880.96</v>
      </c>
      <c r="F17" s="48">
        <f>Report01!F5</f>
        <v>538758.3</v>
      </c>
      <c r="G17" s="48">
        <f>Report01!G5</f>
        <v>532118.46</v>
      </c>
      <c r="H17" s="48">
        <f>Report01!H5</f>
        <v>23686.54</v>
      </c>
      <c r="I17" s="16" t="s">
        <v>14</v>
      </c>
      <c r="K17" s="56">
        <f>Indexes!B5</f>
        <v>148.67299105063648</v>
      </c>
      <c r="L17" s="56">
        <f>Indexes!C5</f>
        <v>151.69996613160163</v>
      </c>
      <c r="M17" s="50"/>
      <c r="N17" s="51"/>
      <c r="O17" s="43"/>
      <c r="P17" s="43"/>
      <c r="Q17" s="43"/>
      <c r="R17" s="43"/>
      <c r="S17" s="43"/>
    </row>
    <row r="18" spans="1:19" ht="13.5">
      <c r="A18" s="25" t="s">
        <v>15</v>
      </c>
      <c r="B18" s="48">
        <f>Report01!B6</f>
        <v>6491.640000000001</v>
      </c>
      <c r="C18" s="48">
        <f>Report01!C6</f>
        <v>5453.4</v>
      </c>
      <c r="D18" s="48">
        <f>Report01!D6</f>
        <v>45166.36000000001</v>
      </c>
      <c r="E18" s="48">
        <f>Report01!E6</f>
        <v>47900.03</v>
      </c>
      <c r="F18" s="48">
        <f>Report01!F6</f>
        <v>43829.88</v>
      </c>
      <c r="G18" s="48">
        <f>Report01!G6</f>
        <v>47026.55</v>
      </c>
      <c r="H18" s="48">
        <f>Report01!H6</f>
        <v>3972</v>
      </c>
      <c r="I18" s="16" t="s">
        <v>16</v>
      </c>
      <c r="K18" s="56">
        <f>Indexes!B6</f>
        <v>79.57810184449478</v>
      </c>
      <c r="L18" s="56">
        <f>Indexes!C6</f>
        <v>77.43725895265547</v>
      </c>
      <c r="M18" s="50"/>
      <c r="N18" s="51"/>
      <c r="O18" s="43"/>
      <c r="P18" s="43"/>
      <c r="Q18" s="43"/>
      <c r="R18" s="43"/>
      <c r="S18" s="43"/>
    </row>
    <row r="19" spans="1:19" ht="13.5">
      <c r="A19" s="25" t="s">
        <v>17</v>
      </c>
      <c r="B19" s="48">
        <f>Report01!B7</f>
        <v>0</v>
      </c>
      <c r="C19" s="48">
        <f>Report01!C7</f>
        <v>12.719999999999999</v>
      </c>
      <c r="D19" s="48">
        <f>Report01!D7</f>
        <v>411.91</v>
      </c>
      <c r="E19" s="48">
        <f>Report01!E7</f>
        <v>66.66</v>
      </c>
      <c r="F19" s="48">
        <f>Report01!F7</f>
        <v>262.1</v>
      </c>
      <c r="G19" s="48">
        <f>Report01!G7</f>
        <v>0</v>
      </c>
      <c r="H19" s="48">
        <f>Report01!H7</f>
        <v>35</v>
      </c>
      <c r="I19" s="16" t="s">
        <v>18</v>
      </c>
      <c r="K19" s="56">
        <f>Indexes!B7</f>
        <v>0</v>
      </c>
      <c r="L19" s="56">
        <f>Indexes!C7</f>
        <v>0</v>
      </c>
      <c r="M19" s="44"/>
      <c r="N19" s="35"/>
      <c r="O19" s="43"/>
      <c r="P19" s="43"/>
      <c r="Q19" s="43"/>
      <c r="R19" s="43"/>
      <c r="S19" s="43"/>
    </row>
    <row r="20" spans="1:19" ht="13.5">
      <c r="A20" s="25" t="s">
        <v>19</v>
      </c>
      <c r="B20" s="48">
        <f>Report01!B8</f>
        <v>28301.57</v>
      </c>
      <c r="C20" s="48">
        <f>Report01!C8</f>
        <v>22709.65</v>
      </c>
      <c r="D20" s="48">
        <f>Report01!D8</f>
        <v>209147.88</v>
      </c>
      <c r="E20" s="48">
        <f>Report01!E8</f>
        <v>185852.77000000002</v>
      </c>
      <c r="F20" s="48">
        <f>Report01!F8</f>
        <v>214838.49</v>
      </c>
      <c r="G20" s="48">
        <f>Report01!G8</f>
        <v>187964.82</v>
      </c>
      <c r="H20" s="48">
        <f>Report01!H8</f>
        <v>17471.95</v>
      </c>
      <c r="I20" s="16" t="s">
        <v>20</v>
      </c>
      <c r="K20" s="56">
        <f>Indexes!B8</f>
        <v>65.14056852819165</v>
      </c>
      <c r="L20" s="56">
        <f>Indexes!C8</f>
        <v>63.954466053807295</v>
      </c>
      <c r="M20" s="44"/>
      <c r="N20" s="35"/>
      <c r="O20" s="43"/>
      <c r="P20" s="43"/>
      <c r="Q20" s="43"/>
      <c r="R20" s="43"/>
      <c r="S20" s="43"/>
    </row>
    <row r="21" spans="1:19" ht="13.5">
      <c r="A21" s="25" t="s">
        <v>21</v>
      </c>
      <c r="B21" s="48">
        <f>Report01!B9</f>
        <v>27834.93</v>
      </c>
      <c r="C21" s="48">
        <f>Report01!C9</f>
        <v>20157.760000000002</v>
      </c>
      <c r="D21" s="48">
        <f>Report01!D9</f>
        <v>213006.75</v>
      </c>
      <c r="E21" s="48">
        <f>Report01!E9</f>
        <v>186992.02000000002</v>
      </c>
      <c r="F21" s="48">
        <f>Report01!F9</f>
        <v>212215.61</v>
      </c>
      <c r="G21" s="48">
        <f>Report01!G9</f>
        <v>185349.04000000004</v>
      </c>
      <c r="H21" s="48">
        <f>Report01!H9</f>
        <v>8875.34</v>
      </c>
      <c r="I21" s="16" t="s">
        <v>22</v>
      </c>
      <c r="K21" s="56">
        <f>Indexes!B9</f>
        <v>146.58130863431285</v>
      </c>
      <c r="L21" s="56">
        <f>Indexes!C9</f>
        <v>148.79588111165828</v>
      </c>
      <c r="M21" s="44"/>
      <c r="N21" s="35"/>
      <c r="O21" s="43"/>
      <c r="P21" s="43"/>
      <c r="Q21" s="43"/>
      <c r="R21" s="43"/>
      <c r="S21" s="43"/>
    </row>
    <row r="22" spans="1:19" ht="13.5">
      <c r="A22" s="25" t="s">
        <v>23</v>
      </c>
      <c r="B22" s="48">
        <f>Report01!B10</f>
        <v>13</v>
      </c>
      <c r="C22" s="48">
        <f>Report01!C10</f>
        <v>35</v>
      </c>
      <c r="D22" s="48">
        <f>Report01!D10</f>
        <v>1084</v>
      </c>
      <c r="E22" s="48">
        <f>Report01!E10</f>
        <v>403.67</v>
      </c>
      <c r="F22" s="48">
        <f>Report01!F10</f>
        <v>1097</v>
      </c>
      <c r="G22" s="48">
        <f>Report01!G10</f>
        <v>452</v>
      </c>
      <c r="H22" s="48">
        <f>Report01!H10</f>
        <v>-55</v>
      </c>
      <c r="I22" s="16" t="s">
        <v>24</v>
      </c>
      <c r="K22" s="56">
        <f>Indexes!B10</f>
        <v>123.6</v>
      </c>
      <c r="L22" s="56">
        <f>Indexes!C10</f>
        <v>102.070796460177</v>
      </c>
      <c r="M22" s="45"/>
      <c r="N22" s="34"/>
      <c r="O22" s="42"/>
      <c r="P22" s="42"/>
      <c r="Q22" s="42"/>
      <c r="R22" s="42"/>
      <c r="S22" s="42"/>
    </row>
    <row r="23" spans="1:19" ht="13.5">
      <c r="A23" s="25" t="s">
        <v>25</v>
      </c>
      <c r="B23" s="48">
        <f>Report01!B11</f>
        <v>0</v>
      </c>
      <c r="C23" s="48">
        <f>Report01!C11</f>
        <v>0</v>
      </c>
      <c r="D23" s="48">
        <f>Report01!D11</f>
        <v>0</v>
      </c>
      <c r="E23" s="48">
        <f>Report01!E11</f>
        <v>1</v>
      </c>
      <c r="F23" s="48">
        <f>Report01!F11</f>
        <v>0</v>
      </c>
      <c r="G23" s="48">
        <f>Report01!G11</f>
        <v>0</v>
      </c>
      <c r="H23" s="48">
        <f>Report01!H11</f>
        <v>0</v>
      </c>
      <c r="I23" s="16" t="s">
        <v>26</v>
      </c>
      <c r="K23" s="56">
        <f>Indexes!B11</f>
        <v>0</v>
      </c>
      <c r="L23" s="56">
        <f>Indexes!C11</f>
        <v>0</v>
      </c>
      <c r="M23" s="44"/>
      <c r="N23" s="35"/>
      <c r="O23" s="43"/>
      <c r="P23" s="43"/>
      <c r="Q23" s="43"/>
      <c r="R23" s="43"/>
      <c r="S23" s="43"/>
    </row>
    <row r="24" spans="1:19" ht="13.5">
      <c r="A24" s="25" t="s">
        <v>27</v>
      </c>
      <c r="B24" s="48">
        <f>Report01!B12</f>
        <v>92</v>
      </c>
      <c r="C24" s="48">
        <f>Report01!C12</f>
        <v>574.35</v>
      </c>
      <c r="D24" s="48">
        <f>Report01!D12</f>
        <v>622.5</v>
      </c>
      <c r="E24" s="48">
        <f>Report01!E12</f>
        <v>2627.65</v>
      </c>
      <c r="F24" s="48">
        <f>Report01!F12</f>
        <v>623</v>
      </c>
      <c r="G24" s="48">
        <f>Report01!G12</f>
        <v>2509.83</v>
      </c>
      <c r="H24" s="48">
        <f>Report01!H12</f>
        <v>135</v>
      </c>
      <c r="I24" s="16" t="s">
        <v>28</v>
      </c>
      <c r="K24" s="56">
        <f>Indexes!B12</f>
        <v>42.96242705837159</v>
      </c>
      <c r="L24" s="56">
        <f>Indexes!C12</f>
        <v>46.17662550850058</v>
      </c>
      <c r="M24" s="45"/>
      <c r="N24" s="34"/>
      <c r="O24" s="42"/>
      <c r="P24" s="42"/>
      <c r="Q24" s="42"/>
      <c r="R24" s="42"/>
      <c r="S24" s="42"/>
    </row>
    <row r="25" spans="1:19" ht="13.5">
      <c r="A25" s="26" t="s">
        <v>29</v>
      </c>
      <c r="B25" s="48">
        <f>Report01!B13</f>
        <v>136.4</v>
      </c>
      <c r="C25" s="48">
        <f>Report01!C13</f>
        <v>118.65</v>
      </c>
      <c r="D25" s="48">
        <f>Report01!D13</f>
        <v>353.45</v>
      </c>
      <c r="E25" s="48">
        <f>Report01!E13</f>
        <v>631.5899999999999</v>
      </c>
      <c r="F25" s="48">
        <f>Report01!F13</f>
        <v>704.26</v>
      </c>
      <c r="G25" s="48">
        <f>Report01!G13</f>
        <v>845.7</v>
      </c>
      <c r="H25" s="48">
        <f>Report01!H13</f>
        <v>20.67</v>
      </c>
      <c r="I25" s="16" t="s">
        <v>30</v>
      </c>
      <c r="K25" s="56">
        <f>Indexes!B13</f>
        <v>33.28870192307692</v>
      </c>
      <c r="L25" s="56">
        <f>Indexes!C13</f>
        <v>33.956308383587555</v>
      </c>
      <c r="M25" s="45"/>
      <c r="N25" s="34"/>
      <c r="O25" s="42"/>
      <c r="P25" s="42"/>
      <c r="Q25" s="42"/>
      <c r="R25" s="42"/>
      <c r="S25" s="42"/>
    </row>
    <row r="26" spans="1:19" ht="13.5">
      <c r="A26" s="26" t="s">
        <v>31</v>
      </c>
      <c r="B26" s="48">
        <f>Report01!B14</f>
        <v>85551.72</v>
      </c>
      <c r="C26" s="48">
        <f>Report01!C14</f>
        <v>67201.31</v>
      </c>
      <c r="D26" s="48">
        <f>Report01!D14</f>
        <v>549442.63</v>
      </c>
      <c r="E26" s="48">
        <f>Report01!E14</f>
        <v>525959.1599999999</v>
      </c>
      <c r="F26" s="48">
        <f>Report01!F14</f>
        <v>550049.3300000001</v>
      </c>
      <c r="G26" s="48">
        <f>Report01!G14</f>
        <v>531948.31</v>
      </c>
      <c r="H26" s="48">
        <f>Report01!H14</f>
        <v>59106.64</v>
      </c>
      <c r="I26" s="16" t="s">
        <v>32</v>
      </c>
      <c r="K26" s="56">
        <f>Indexes!B14</f>
        <v>62.545891911961995</v>
      </c>
      <c r="L26" s="56">
        <f>Indexes!C14</f>
        <v>65.41987688811342</v>
      </c>
      <c r="M26" s="44"/>
      <c r="N26" s="35"/>
      <c r="O26" s="43"/>
      <c r="P26" s="43"/>
      <c r="Q26" s="43"/>
      <c r="R26" s="43"/>
      <c r="S26" s="43"/>
    </row>
    <row r="27" spans="1:19" ht="13.5">
      <c r="A27" s="25" t="s">
        <v>33</v>
      </c>
      <c r="B27" s="48">
        <f>Report01!B15</f>
        <v>0</v>
      </c>
      <c r="C27" s="48">
        <f>Report01!C15</f>
        <v>0</v>
      </c>
      <c r="D27" s="48">
        <f>Report01!D15</f>
        <v>0</v>
      </c>
      <c r="E27" s="48">
        <f>Report01!E15</f>
        <v>0</v>
      </c>
      <c r="F27" s="48">
        <f>Report01!F15</f>
        <v>0</v>
      </c>
      <c r="G27" s="48">
        <f>Report01!G15</f>
        <v>0</v>
      </c>
      <c r="H27" s="48">
        <f>Report01!H15</f>
        <v>0</v>
      </c>
      <c r="I27" s="16" t="s">
        <v>34</v>
      </c>
      <c r="K27" s="56">
        <f>Indexes!B15</f>
        <v>0</v>
      </c>
      <c r="L27" s="56">
        <f>Indexes!C15</f>
        <v>0</v>
      </c>
      <c r="M27" s="45"/>
      <c r="N27" s="34"/>
      <c r="O27" s="42"/>
      <c r="P27" s="42"/>
      <c r="Q27" s="42"/>
      <c r="R27" s="42"/>
      <c r="S27" s="42"/>
    </row>
    <row r="28" spans="1:19" ht="13.5">
      <c r="A28" s="6"/>
      <c r="B28" s="7"/>
      <c r="C28" s="7"/>
      <c r="D28" s="7"/>
      <c r="E28" s="7"/>
      <c r="I28" s="4"/>
      <c r="M28" s="45"/>
      <c r="N28" s="34"/>
      <c r="O28" s="42"/>
      <c r="P28" s="42"/>
      <c r="Q28" s="42"/>
      <c r="R28" s="42"/>
      <c r="S28" s="42"/>
    </row>
    <row r="29" spans="1:19" ht="13.5">
      <c r="A29" s="6" t="s">
        <v>35</v>
      </c>
      <c r="B29" s="15"/>
      <c r="C29" s="17"/>
      <c r="D29" s="15"/>
      <c r="E29" s="17"/>
      <c r="M29" s="45"/>
      <c r="N29" s="34"/>
      <c r="O29" s="42"/>
      <c r="P29" s="42"/>
      <c r="Q29" s="42"/>
      <c r="R29" s="42"/>
      <c r="S29" s="42"/>
    </row>
    <row r="30" spans="1:19" ht="13.5">
      <c r="A30" s="8" t="s">
        <v>36</v>
      </c>
      <c r="B30" s="15"/>
      <c r="C30" s="17"/>
      <c r="D30" s="15"/>
      <c r="E30" s="17"/>
      <c r="M30" s="45"/>
      <c r="N30" s="34"/>
      <c r="O30" s="42"/>
      <c r="P30" s="42"/>
      <c r="Q30" s="42"/>
      <c r="R30" s="42"/>
      <c r="S30" s="42"/>
    </row>
    <row r="31" spans="1:5" ht="13.5">
      <c r="A31" s="8"/>
      <c r="B31" s="15"/>
      <c r="C31" s="17"/>
      <c r="D31" s="15"/>
      <c r="E31" s="17"/>
    </row>
    <row r="32" spans="1:5" ht="5.25" customHeight="1">
      <c r="A32" s="6"/>
      <c r="B32" s="15"/>
      <c r="C32" s="17"/>
      <c r="D32" s="15"/>
      <c r="E32" s="17"/>
    </row>
    <row r="33" spans="1:5" ht="13.5">
      <c r="A33" s="6" t="s">
        <v>37</v>
      </c>
      <c r="B33" s="37"/>
      <c r="C33" s="7"/>
      <c r="D33" s="7"/>
      <c r="E33" s="7"/>
    </row>
    <row r="34" spans="1:9" ht="14.25" customHeight="1">
      <c r="A34" s="8" t="s">
        <v>38</v>
      </c>
      <c r="B34" s="38"/>
      <c r="C34" s="17"/>
      <c r="D34" s="15"/>
      <c r="E34" s="17"/>
      <c r="I34" s="13" t="s">
        <v>47</v>
      </c>
    </row>
    <row r="35" spans="1:5" ht="13.5">
      <c r="A35" s="23"/>
      <c r="B35" s="54" t="str">
        <f>D9&amp;" "&amp;D10</f>
        <v>I - IX 2021</v>
      </c>
      <c r="C35" s="55" t="str">
        <f>D9&amp;" "&amp;E10</f>
        <v>I - IX 2022</v>
      </c>
      <c r="D35" s="7"/>
      <c r="E35" s="7"/>
    </row>
    <row r="36" spans="1:5" ht="27">
      <c r="A36" s="27" t="s">
        <v>39</v>
      </c>
      <c r="B36" s="2">
        <f>D14</f>
        <v>797188.74</v>
      </c>
      <c r="C36" s="2">
        <f>E14</f>
        <v>773332.01</v>
      </c>
      <c r="D36" s="15"/>
      <c r="E36" s="17"/>
    </row>
    <row r="37" spans="1:7" ht="27">
      <c r="A37" s="27" t="s">
        <v>40</v>
      </c>
      <c r="B37" s="2">
        <f>D15</f>
        <v>764155.8800000001</v>
      </c>
      <c r="C37" s="2">
        <f>E15</f>
        <v>715983.5000000001</v>
      </c>
      <c r="D37" s="7"/>
      <c r="E37" s="7"/>
      <c r="F37" s="7"/>
      <c r="G37" s="7"/>
    </row>
    <row r="38" spans="1:7" ht="13.5">
      <c r="A38" s="8"/>
      <c r="B38" s="7"/>
      <c r="C38" s="7"/>
      <c r="D38" s="7"/>
      <c r="E38" s="7"/>
      <c r="F38" s="7"/>
      <c r="G38" s="7"/>
    </row>
    <row r="39" spans="1:7" ht="13.5">
      <c r="A39" s="9"/>
      <c r="B39" s="15"/>
      <c r="C39" s="17"/>
      <c r="D39" s="15"/>
      <c r="E39" s="17"/>
      <c r="F39" s="15"/>
      <c r="G39" s="17"/>
    </row>
    <row r="40" spans="1:7" ht="13.5">
      <c r="A40" s="10"/>
      <c r="B40" s="7"/>
      <c r="C40" s="7"/>
      <c r="D40" s="7"/>
      <c r="E40" s="7"/>
      <c r="F40" s="7"/>
      <c r="G40" s="7"/>
    </row>
    <row r="41" spans="1:7" ht="13.5">
      <c r="A41" s="11"/>
      <c r="B41" s="15"/>
      <c r="C41" s="15"/>
      <c r="D41" s="15"/>
      <c r="E41" s="15"/>
      <c r="F41" s="15"/>
      <c r="G41" s="15"/>
    </row>
    <row r="42" spans="1:7" ht="13.5">
      <c r="A42" s="6"/>
      <c r="B42" s="15"/>
      <c r="C42" s="17"/>
      <c r="D42" s="15"/>
      <c r="E42" s="17"/>
      <c r="F42" s="15"/>
      <c r="G42" s="17"/>
    </row>
    <row r="43" spans="1:7" ht="13.5">
      <c r="A43" s="10"/>
      <c r="B43" s="18"/>
      <c r="C43" s="18"/>
      <c r="D43" s="18"/>
      <c r="E43" s="18"/>
      <c r="F43" s="18"/>
      <c r="G43" s="18"/>
    </row>
    <row r="44" spans="1:7" ht="13.5">
      <c r="A44" s="10"/>
      <c r="B44" s="18"/>
      <c r="C44" s="18"/>
      <c r="D44" s="18"/>
      <c r="E44" s="18"/>
      <c r="F44" s="18"/>
      <c r="G44" s="18"/>
    </row>
    <row r="45" ht="13.5">
      <c r="A45" s="1"/>
    </row>
    <row r="46" ht="13.5">
      <c r="A46" s="1"/>
    </row>
    <row r="47" ht="13.5">
      <c r="A47" s="1"/>
    </row>
    <row r="48" spans="1:3" ht="13.5">
      <c r="A48" s="1" t="s">
        <v>41</v>
      </c>
      <c r="B48" s="39"/>
      <c r="C48" s="39"/>
    </row>
    <row r="49" spans="1:9" ht="13.5">
      <c r="A49" s="4" t="s">
        <v>42</v>
      </c>
      <c r="B49" s="39"/>
      <c r="C49" s="39"/>
      <c r="I49" s="13" t="s">
        <v>3</v>
      </c>
    </row>
    <row r="50" ht="13.5">
      <c r="A50" s="1"/>
    </row>
    <row r="51" spans="1:4" ht="13.5">
      <c r="A51" s="1"/>
      <c r="B51" s="24"/>
      <c r="C51" s="54" t="str">
        <f>D9&amp;" "&amp;D10</f>
        <v>I - IX 2021</v>
      </c>
      <c r="D51" s="54" t="str">
        <f>D9&amp;" "&amp;E10</f>
        <v>I - IX 2022</v>
      </c>
    </row>
    <row r="52" spans="2:4" ht="27">
      <c r="B52" s="28" t="s">
        <v>43</v>
      </c>
      <c r="C52" s="36">
        <f>F12</f>
        <v>1562377.97</v>
      </c>
      <c r="D52" s="36">
        <f>G12</f>
        <v>1488214.71</v>
      </c>
    </row>
    <row r="53" spans="1:5" ht="54">
      <c r="A53" s="4"/>
      <c r="B53" s="28" t="s">
        <v>44</v>
      </c>
      <c r="C53" s="29">
        <f>D12</f>
        <v>1561344.62</v>
      </c>
      <c r="D53" s="29">
        <f>E12</f>
        <v>1489315.5099999998</v>
      </c>
      <c r="E53" s="4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2" ht="13.5">
      <c r="A56" s="4"/>
      <c r="B56" s="27"/>
    </row>
    <row r="57" ht="13.5">
      <c r="B57" s="27"/>
    </row>
    <row r="60" spans="1:9" ht="13.5">
      <c r="A60" s="19" t="s">
        <v>45</v>
      </c>
      <c r="B60" s="19"/>
      <c r="C60" s="19"/>
      <c r="D60" s="19"/>
      <c r="E60" s="19"/>
      <c r="F60" s="19"/>
      <c r="G60" s="19"/>
      <c r="H60" s="19"/>
      <c r="I60" s="19"/>
    </row>
  </sheetData>
  <sheetProtection/>
  <mergeCells count="7">
    <mergeCell ref="A4:J4"/>
    <mergeCell ref="B8:E8"/>
    <mergeCell ref="F8:G8"/>
    <mergeCell ref="B9:C9"/>
    <mergeCell ref="D9:E9"/>
    <mergeCell ref="F9:G9"/>
    <mergeCell ref="H9:H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L26" sqref="L26"/>
    </sheetView>
  </sheetViews>
  <sheetFormatPr defaultColWidth="9.140625" defaultRowHeight="12.75"/>
  <sheetData>
    <row r="1" spans="1:9" ht="12.75">
      <c r="A1" t="s">
        <v>50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</row>
    <row r="2" spans="1:9" ht="12.75">
      <c r="A2" t="s">
        <v>7</v>
      </c>
      <c r="B2">
        <v>219423.46000000002</v>
      </c>
      <c r="C2">
        <v>173942.96000000002</v>
      </c>
      <c r="D2">
        <v>1561344.62</v>
      </c>
      <c r="E2">
        <v>1489315.5099999998</v>
      </c>
      <c r="F2">
        <v>1562377.97</v>
      </c>
      <c r="G2">
        <v>1488214.71</v>
      </c>
      <c r="H2">
        <v>113248.14000000001</v>
      </c>
      <c r="I2" t="s">
        <v>8</v>
      </c>
    </row>
    <row r="3" spans="1:9" ht="12.75">
      <c r="A3" t="s">
        <v>59</v>
      </c>
      <c r="B3">
        <v>105931.81</v>
      </c>
      <c r="C3">
        <v>85974.54000000001</v>
      </c>
      <c r="D3">
        <v>797188.74</v>
      </c>
      <c r="E3">
        <v>773332.01</v>
      </c>
      <c r="F3">
        <v>798393.03</v>
      </c>
      <c r="G3">
        <v>767955.53</v>
      </c>
      <c r="H3">
        <v>45186.16</v>
      </c>
      <c r="I3" t="s">
        <v>10</v>
      </c>
    </row>
    <row r="4" spans="1:9" ht="12.75">
      <c r="A4" t="s">
        <v>60</v>
      </c>
      <c r="B4">
        <v>113491.65</v>
      </c>
      <c r="C4">
        <v>87968.42000000001</v>
      </c>
      <c r="D4">
        <v>764155.8800000001</v>
      </c>
      <c r="E4">
        <v>715983.5000000001</v>
      </c>
      <c r="F4">
        <v>763984.94</v>
      </c>
      <c r="G4">
        <v>720259.18</v>
      </c>
      <c r="H4">
        <v>68061.98000000001</v>
      </c>
      <c r="I4" t="s">
        <v>12</v>
      </c>
    </row>
    <row r="5" spans="1:9" ht="12.75">
      <c r="A5" t="s">
        <v>13</v>
      </c>
      <c r="B5">
        <v>71002.20000000001</v>
      </c>
      <c r="C5">
        <v>57680.119999999995</v>
      </c>
      <c r="D5">
        <v>542109.14</v>
      </c>
      <c r="E5">
        <v>538880.96</v>
      </c>
      <c r="F5">
        <v>538758.3</v>
      </c>
      <c r="G5">
        <v>532118.46</v>
      </c>
      <c r="H5">
        <v>23686.54</v>
      </c>
      <c r="I5" t="s">
        <v>14</v>
      </c>
    </row>
    <row r="6" spans="1:9" ht="12.75">
      <c r="A6" t="s">
        <v>15</v>
      </c>
      <c r="B6">
        <v>6491.640000000001</v>
      </c>
      <c r="C6">
        <v>5453.4</v>
      </c>
      <c r="D6">
        <v>45166.36000000001</v>
      </c>
      <c r="E6">
        <v>47900.03</v>
      </c>
      <c r="F6">
        <v>43829.88</v>
      </c>
      <c r="G6">
        <v>47026.55</v>
      </c>
      <c r="H6">
        <v>3972</v>
      </c>
      <c r="I6" t="s">
        <v>16</v>
      </c>
    </row>
    <row r="7" spans="1:9" ht="12.75">
      <c r="A7" t="s">
        <v>17</v>
      </c>
      <c r="B7">
        <v>0</v>
      </c>
      <c r="C7">
        <v>12.719999999999999</v>
      </c>
      <c r="D7">
        <v>411.91</v>
      </c>
      <c r="E7">
        <v>66.66</v>
      </c>
      <c r="F7">
        <v>262.1</v>
      </c>
      <c r="G7">
        <v>0</v>
      </c>
      <c r="H7">
        <v>35</v>
      </c>
      <c r="I7" t="s">
        <v>18</v>
      </c>
    </row>
    <row r="8" spans="1:9" ht="12.75">
      <c r="A8" t="s">
        <v>19</v>
      </c>
      <c r="B8">
        <v>28301.57</v>
      </c>
      <c r="C8">
        <v>22709.65</v>
      </c>
      <c r="D8">
        <v>209147.88</v>
      </c>
      <c r="E8">
        <v>185852.77000000002</v>
      </c>
      <c r="F8">
        <v>214838.49</v>
      </c>
      <c r="G8">
        <v>187964.82</v>
      </c>
      <c r="H8">
        <v>17471.95</v>
      </c>
      <c r="I8" t="s">
        <v>20</v>
      </c>
    </row>
    <row r="9" spans="1:9" ht="12.75">
      <c r="A9" t="s">
        <v>21</v>
      </c>
      <c r="B9">
        <v>27834.93</v>
      </c>
      <c r="C9">
        <v>20157.760000000002</v>
      </c>
      <c r="D9">
        <v>213006.75</v>
      </c>
      <c r="E9">
        <v>186992.02000000002</v>
      </c>
      <c r="F9">
        <v>212215.61</v>
      </c>
      <c r="G9">
        <v>185349.04000000004</v>
      </c>
      <c r="H9">
        <v>8875.34</v>
      </c>
      <c r="I9" t="s">
        <v>22</v>
      </c>
    </row>
    <row r="10" spans="1:9" ht="12.75">
      <c r="A10" t="s">
        <v>23</v>
      </c>
      <c r="B10">
        <v>13</v>
      </c>
      <c r="C10">
        <v>35</v>
      </c>
      <c r="D10">
        <v>1084</v>
      </c>
      <c r="E10">
        <v>403.67</v>
      </c>
      <c r="F10">
        <v>1097</v>
      </c>
      <c r="G10">
        <v>452</v>
      </c>
      <c r="H10">
        <v>-55</v>
      </c>
      <c r="I10" t="s">
        <v>24</v>
      </c>
    </row>
    <row r="11" spans="1:9" ht="12.75">
      <c r="A11" t="s">
        <v>25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 t="s">
        <v>26</v>
      </c>
    </row>
    <row r="12" spans="1:9" ht="12.75">
      <c r="A12" t="s">
        <v>27</v>
      </c>
      <c r="B12">
        <v>92</v>
      </c>
      <c r="C12">
        <v>574.35</v>
      </c>
      <c r="D12">
        <v>622.5</v>
      </c>
      <c r="E12">
        <v>2627.65</v>
      </c>
      <c r="F12">
        <v>623</v>
      </c>
      <c r="G12">
        <v>2509.83</v>
      </c>
      <c r="H12">
        <v>135</v>
      </c>
      <c r="I12" t="s">
        <v>28</v>
      </c>
    </row>
    <row r="13" spans="1:9" ht="12.75">
      <c r="A13" t="s">
        <v>29</v>
      </c>
      <c r="B13">
        <v>136.4</v>
      </c>
      <c r="C13">
        <v>118.65</v>
      </c>
      <c r="D13">
        <v>353.45</v>
      </c>
      <c r="E13">
        <v>631.5899999999999</v>
      </c>
      <c r="F13">
        <v>704.26</v>
      </c>
      <c r="G13">
        <v>845.7</v>
      </c>
      <c r="H13">
        <v>20.67</v>
      </c>
      <c r="I13" t="s">
        <v>30</v>
      </c>
    </row>
    <row r="14" spans="1:9" ht="12.75">
      <c r="A14" t="s">
        <v>31</v>
      </c>
      <c r="B14">
        <v>85551.72</v>
      </c>
      <c r="C14">
        <v>67201.31</v>
      </c>
      <c r="D14">
        <v>549442.63</v>
      </c>
      <c r="E14">
        <v>525959.1599999999</v>
      </c>
      <c r="F14">
        <v>550049.3300000001</v>
      </c>
      <c r="G14">
        <v>531948.31</v>
      </c>
      <c r="H14">
        <v>59106.64</v>
      </c>
      <c r="I14" t="s">
        <v>32</v>
      </c>
    </row>
    <row r="15" spans="1:9" ht="12.75">
      <c r="A15" t="s">
        <v>61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 t="s">
        <v>62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2" sqref="C2"/>
    </sheetView>
  </sheetViews>
  <sheetFormatPr defaultColWidth="9.140625" defaultRowHeight="12.75"/>
  <sheetData>
    <row r="1" spans="1:2" ht="12.75">
      <c r="A1" t="s">
        <v>63</v>
      </c>
      <c r="B1" t="s">
        <v>64</v>
      </c>
    </row>
    <row r="2" spans="1:3" ht="12.75">
      <c r="A2">
        <v>2022</v>
      </c>
      <c r="B2">
        <v>9</v>
      </c>
      <c r="C2" t="str">
        <f>ROMAN(B2)</f>
        <v>IX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4" ht="12.75">
      <c r="A1" t="s">
        <v>50</v>
      </c>
      <c r="B1" t="s">
        <v>65</v>
      </c>
      <c r="C1" t="s">
        <v>66</v>
      </c>
      <c r="D1" t="s">
        <v>58</v>
      </c>
    </row>
    <row r="2" spans="1:4" ht="12.75">
      <c r="A2" t="s">
        <v>7</v>
      </c>
      <c r="B2">
        <v>100.26739091013266</v>
      </c>
      <c r="C2">
        <v>106.80922794469622</v>
      </c>
      <c r="D2" t="s">
        <v>8</v>
      </c>
    </row>
    <row r="3" spans="1:4" ht="12.75">
      <c r="A3" t="s">
        <v>59</v>
      </c>
      <c r="B3">
        <v>121.69453952881304</v>
      </c>
      <c r="C3">
        <v>125.54615765316514</v>
      </c>
      <c r="D3" t="s">
        <v>10</v>
      </c>
    </row>
    <row r="4" spans="1:4" ht="12.75">
      <c r="A4" t="s">
        <v>60</v>
      </c>
      <c r="B4">
        <v>80.66254885674493</v>
      </c>
      <c r="C4">
        <v>86.83151827518533</v>
      </c>
      <c r="D4" t="s">
        <v>12</v>
      </c>
    </row>
    <row r="5" spans="1:4" ht="12.75">
      <c r="A5" t="s">
        <v>13</v>
      </c>
      <c r="B5">
        <v>148.67299105063648</v>
      </c>
      <c r="C5">
        <v>151.69996613160163</v>
      </c>
      <c r="D5" t="s">
        <v>14</v>
      </c>
    </row>
    <row r="6" spans="1:4" ht="12.75">
      <c r="A6" t="s">
        <v>15</v>
      </c>
      <c r="B6">
        <v>79.57810184449478</v>
      </c>
      <c r="C6">
        <v>77.43725895265547</v>
      </c>
      <c r="D6" t="s">
        <v>16</v>
      </c>
    </row>
    <row r="7" spans="1:4" ht="12.75">
      <c r="A7" t="s">
        <v>17</v>
      </c>
      <c r="D7" t="s">
        <v>18</v>
      </c>
    </row>
    <row r="8" spans="1:4" ht="12.75">
      <c r="A8" t="s">
        <v>19</v>
      </c>
      <c r="B8">
        <v>65.14056852819165</v>
      </c>
      <c r="C8">
        <v>63.954466053807295</v>
      </c>
      <c r="D8" t="s">
        <v>20</v>
      </c>
    </row>
    <row r="9" spans="1:4" ht="12.75">
      <c r="A9" t="s">
        <v>21</v>
      </c>
      <c r="B9">
        <v>146.58130863431285</v>
      </c>
      <c r="C9">
        <v>148.79588111165828</v>
      </c>
      <c r="D9" t="s">
        <v>22</v>
      </c>
    </row>
    <row r="10" spans="1:4" ht="12.75">
      <c r="A10" t="s">
        <v>23</v>
      </c>
      <c r="B10">
        <v>123.6</v>
      </c>
      <c r="C10">
        <v>102.070796460177</v>
      </c>
      <c r="D10" t="s">
        <v>24</v>
      </c>
    </row>
    <row r="11" spans="1:4" ht="12.75">
      <c r="A11" t="s">
        <v>25</v>
      </c>
      <c r="D11" t="s">
        <v>26</v>
      </c>
    </row>
    <row r="12" spans="1:4" ht="12.75">
      <c r="A12" t="s">
        <v>27</v>
      </c>
      <c r="B12">
        <v>42.96242705837159</v>
      </c>
      <c r="C12">
        <v>46.17662550850058</v>
      </c>
      <c r="D12" t="s">
        <v>28</v>
      </c>
    </row>
    <row r="13" spans="1:4" ht="12.75">
      <c r="A13" t="s">
        <v>29</v>
      </c>
      <c r="B13">
        <v>33.28870192307692</v>
      </c>
      <c r="C13">
        <v>33.956308383587555</v>
      </c>
      <c r="D13" t="s">
        <v>30</v>
      </c>
    </row>
    <row r="14" spans="1:4" ht="12.75">
      <c r="A14" t="s">
        <v>31</v>
      </c>
      <c r="B14">
        <v>62.545891911961995</v>
      </c>
      <c r="C14">
        <v>65.41987688811342</v>
      </c>
      <c r="D14" t="s">
        <v>32</v>
      </c>
    </row>
    <row r="15" spans="1:4" ht="12.75">
      <c r="A15" t="s">
        <v>61</v>
      </c>
      <c r="D15" t="s">
        <v>62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2015-11-24T14:28:21Z</cp:lastPrinted>
  <dcterms:created xsi:type="dcterms:W3CDTF">2000-11-10T07:39:40Z</dcterms:created>
  <dcterms:modified xsi:type="dcterms:W3CDTF">2022-10-18T14:42:34Z</dcterms:modified>
  <cp:category/>
  <cp:version/>
  <cp:contentType/>
  <cp:contentStatus/>
</cp:coreProperties>
</file>