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9155" windowHeight="10470" tabRatio="855" activeTab="0"/>
  </bookViews>
  <sheets>
    <sheet name="Tabela1_varijable" sheetId="1" r:id="rId1"/>
    <sheet name="Tabela2_indikatori " sheetId="2" r:id="rId2"/>
    <sheet name="Tabela3_struktura" sheetId="3" r:id="rId3"/>
    <sheet name="priprema grafika 1" sheetId="4" state="hidden" r:id="rId4"/>
    <sheet name="grafici" sheetId="5" r:id="rId5"/>
  </sheets>
  <externalReferences>
    <externalReference r:id="rId8"/>
  </externalReferences>
  <definedNames>
    <definedName name="_xlnm.Print_Titles" localSheetId="0">'Tabela1_varijable'!$1:$4</definedName>
    <definedName name="_xlnm.Print_Titles" localSheetId="1">'Tabela2_indikatori '!$1:$4</definedName>
  </definedNames>
  <calcPr fullCalcOnLoad="1"/>
</workbook>
</file>

<file path=xl/sharedStrings.xml><?xml version="1.0" encoding="utf-8"?>
<sst xmlns="http://schemas.openxmlformats.org/spreadsheetml/2006/main" count="398" uniqueCount="129">
  <si>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</si>
  <si>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</si>
  <si>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</si>
  <si>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</si>
  <si>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</si>
  <si>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</si>
  <si>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</si>
  <si>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OPSKRBA ELEKTRIČNOM ENERGIJOM, PLINOM, PAROM I KLIMATIZACIJA</t>
  </si>
  <si>
    <t>ELECTRICITY,  GAS, STEAM AND AIR CONDITIONING SUPPLY</t>
  </si>
  <si>
    <t>E</t>
  </si>
  <si>
    <t>WATER SUPPLY;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</si>
  <si>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</si>
  <si>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</si>
  <si>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</si>
  <si>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</si>
  <si>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</si>
  <si>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</si>
  <si>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</si>
  <si>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</si>
  <si>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</si>
  <si>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</si>
  <si>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</si>
  <si>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L</t>
  </si>
  <si>
    <t>POSLOVANJE NEKRETNINAMA</t>
  </si>
  <si>
    <t>REAL ESTATE ACTIVITIES</t>
  </si>
  <si>
    <r>
      <t xml:space="preserve">Broj zaposlenih osoba
</t>
    </r>
    <r>
      <rPr>
        <i/>
        <sz val="7"/>
        <color indexed="8"/>
        <rFont val="Calibri"/>
        <family val="2"/>
      </rPr>
      <t xml:space="preserve">Number of persons employed
 </t>
    </r>
  </si>
  <si>
    <r>
      <t xml:space="preserve">Dodana vrijednost po faktorskim troškovima
</t>
    </r>
    <r>
      <rPr>
        <i/>
        <sz val="7"/>
        <color indexed="8"/>
        <rFont val="Calibri"/>
        <family val="2"/>
      </rPr>
      <t>Value added at factor cost</t>
    </r>
  </si>
  <si>
    <t xml:space="preserve"> KD BiH 2010 (EU NACE Rev. 2) 
Područja djelatnosti</t>
  </si>
  <si>
    <t>KD BiH 2010 (EU NACE Rev. 2)
Sections of activity</t>
  </si>
  <si>
    <t>UKUPNO INDUSTRIJSKE DJELATNOSTI (B, C, D i E)</t>
  </si>
  <si>
    <t>TOTAL OF COVERED ACTIVITIES</t>
  </si>
  <si>
    <t xml:space="preserve">UKUPNO OBUHVAĆENE DJELATNOSTI </t>
  </si>
  <si>
    <r>
      <t xml:space="preserve">Industrijske djelatnosti (B, C, D i E)
</t>
    </r>
    <r>
      <rPr>
        <sz val="7"/>
        <color indexed="8"/>
        <rFont val="Calibri"/>
        <family val="2"/>
      </rPr>
      <t>Industrial activities (B, C, D and E)</t>
    </r>
  </si>
  <si>
    <r>
      <t xml:space="preserve">Građevinarstvo (F)
</t>
    </r>
    <r>
      <rPr>
        <sz val="7"/>
        <color indexed="8"/>
        <rFont val="Calibri"/>
        <family val="2"/>
      </rPr>
      <t>Construction (F)</t>
    </r>
  </si>
  <si>
    <r>
      <t xml:space="preserve">Trgovina na veliko i malo; popravak motornih vozila i motocikla  (G) 
</t>
    </r>
    <r>
      <rPr>
        <sz val="7"/>
        <color indexed="8"/>
        <rFont val="Calibri"/>
        <family val="2"/>
      </rPr>
      <t>Wholesale and retail trade; repair of motor vehicles and motorcycles  (G)</t>
    </r>
    <r>
      <rPr>
        <b/>
        <sz val="7"/>
        <color indexed="8"/>
        <rFont val="Calibri"/>
        <family val="2"/>
      </rPr>
      <t xml:space="preserve">
</t>
    </r>
  </si>
  <si>
    <r>
      <t xml:space="preserve">Usluge (H, I i L)
</t>
    </r>
    <r>
      <rPr>
        <sz val="7"/>
        <color indexed="8"/>
        <rFont val="Calibri"/>
        <family val="2"/>
      </rPr>
      <t>Services (H, I and L)</t>
    </r>
  </si>
  <si>
    <t>TOTAL OF INDUSTRIAL
 ACTIVITIES (B, C, D and E)</t>
  </si>
  <si>
    <t>J</t>
  </si>
  <si>
    <t>M</t>
  </si>
  <si>
    <t>N</t>
  </si>
  <si>
    <t>S</t>
  </si>
  <si>
    <t>INFORMACIJE I KOMUNIKACIJE</t>
  </si>
  <si>
    <t>STRUČNE, ZNANSTVENE I TEHNIČKE DJELATNOSTI</t>
  </si>
  <si>
    <t>ADMINISTRATIVNE I POMOĆNE USLUŽNE DJELATNOSTI</t>
  </si>
  <si>
    <t>OSTALE USLUŽNE DJELATNOSTI</t>
  </si>
  <si>
    <t>PROFESSIONAL, SCIENTIFIC AND TECHNICAL ACTIVITIES</t>
  </si>
  <si>
    <t>ADMINISTRATIVE AND SUPPORT SERVICE ACTIVITIES</t>
  </si>
  <si>
    <t>OTHER SERVICE ACTIVITIES</t>
  </si>
  <si>
    <t>INFORMATION AND COMMUNICATION</t>
  </si>
  <si>
    <t>Small enterprises (0-19)</t>
  </si>
  <si>
    <t>Medium enterprises (20-49)</t>
  </si>
  <si>
    <t>Large enterprises (50 and more)</t>
  </si>
  <si>
    <r>
      <t xml:space="preserve">Broj zaposlenih osoba
</t>
    </r>
    <r>
      <rPr>
        <i/>
        <sz val="8"/>
        <color indexed="8"/>
        <rFont val="Arial"/>
        <family val="2"/>
      </rPr>
      <t xml:space="preserve">Number of persons employed
 </t>
    </r>
  </si>
  <si>
    <r>
      <t xml:space="preserve">Promet
</t>
    </r>
    <r>
      <rPr>
        <i/>
        <sz val="8"/>
        <color indexed="8"/>
        <rFont val="Arial"/>
        <family val="2"/>
      </rPr>
      <t xml:space="preserve">
Turnover</t>
    </r>
  </si>
  <si>
    <r>
      <t xml:space="preserve">Dodana vrijednost po faktorskim troškovima
</t>
    </r>
    <r>
      <rPr>
        <i/>
        <sz val="8"/>
        <color indexed="8"/>
        <rFont val="Arial"/>
        <family val="2"/>
      </rPr>
      <t>Value added at factor cost</t>
    </r>
  </si>
  <si>
    <r>
      <t xml:space="preserve">Troškovi zaposlenika
   </t>
    </r>
    <r>
      <rPr>
        <i/>
        <sz val="8"/>
        <color indexed="8"/>
        <rFont val="Arial"/>
        <family val="2"/>
      </rPr>
      <t>Personnel costs</t>
    </r>
  </si>
  <si>
    <r>
      <t xml:space="preserve">DJELATNOSTI PRUŽANJA SMJEŠTAJA TE PRIPREME I USLUŽIVANJA HRANE </t>
    </r>
    <r>
      <rPr>
        <b/>
        <sz val="8"/>
        <rFont val="Arial"/>
        <family val="2"/>
      </rPr>
      <t>(HOTELIJERSTVO</t>
    </r>
    <r>
      <rPr>
        <b/>
        <sz val="8"/>
        <color indexed="8"/>
        <rFont val="Arial"/>
        <family val="2"/>
      </rPr>
      <t xml:space="preserve"> I UGOSTITELJSTVO)</t>
    </r>
  </si>
  <si>
    <t xml:space="preserve"> KD BiH 2010  (EU NACE Rev. 2) 
Područja djelatnosti</t>
  </si>
  <si>
    <t>Mala preduzeća (0-19)</t>
  </si>
  <si>
    <t>Srednja preduzeća (20-49)</t>
  </si>
  <si>
    <t>Velika preduzeća (50 i više)</t>
  </si>
  <si>
    <t>PROIZVODNJA I SNABDIJEVANJE ELEKTRIČNOM ENERGIJOM, PLINOM, PAROM I KLIMATIZACIJA</t>
  </si>
  <si>
    <t>SNABDIJEVANJE VODOM; UKLANJANJE OTPADNIH VODA, GOSPODARENJE OTPADOM TE DJELATNOSTI SANACIJE OKOLIŠA</t>
  </si>
  <si>
    <t>STRUČNE, NAUČNE I TEHNIČKE DJELATNOSTI</t>
  </si>
  <si>
    <t>S: OTHER SERVICE ACTIVITIES</t>
  </si>
  <si>
    <t>N: ADMINISTRATIVE AND SUPPORT SERVICE ACTIVITIES</t>
  </si>
  <si>
    <t>M: PROFESSIONAL, SCIENTIFIC AND TECHNICAL ACTIVITIES</t>
  </si>
  <si>
    <t>L: REAL ESTATE ACTIVITIES</t>
  </si>
  <si>
    <t>J: INFORMATION AND COMMUNICATION</t>
  </si>
  <si>
    <t>I: ACCOMMODATION AND FOOD SERVICE ACTIVITIES</t>
  </si>
  <si>
    <t>H: TRANSPORTATION AND STORAGE</t>
  </si>
  <si>
    <t>G:WHOLESALE AND RETAIL TRADE; REPAIR OF MOTOR VEHICLES AND MOTORCYCLES</t>
  </si>
  <si>
    <t>F: CONSTRUCTION</t>
  </si>
  <si>
    <t>D: ELECTRICITY,  GAS, STEAM AND AIR CONDITIONING SUPPLY</t>
  </si>
  <si>
    <t>B:MINING AND QUARRYING</t>
  </si>
  <si>
    <t>C: MANUFACTURING</t>
  </si>
  <si>
    <t>P</t>
  </si>
  <si>
    <t>OBRAZOVANJE</t>
  </si>
  <si>
    <t>EDUCATION</t>
  </si>
  <si>
    <t>Small enterprises (0-49)</t>
  </si>
  <si>
    <t>Medium enterprises (50-249)</t>
  </si>
  <si>
    <t>Large enterprises (250 and more)</t>
  </si>
  <si>
    <t>Q</t>
  </si>
  <si>
    <t>DJELATNOSTI ZDRAVSTVENE ZAŠTITE I SOCIJALNE ZASTITE</t>
  </si>
  <si>
    <t>HUMAN HEALTH AND SOCIAL WORK ACTIVITIES</t>
  </si>
  <si>
    <t>P: EDUCATION</t>
  </si>
  <si>
    <t>Q: HUMAN HEALTH AND SOCIAL WORK ACTIVITIES</t>
  </si>
  <si>
    <t>DJELATNOST ZDRAVSTVENE I SOCIJALNE ZASTITE</t>
  </si>
  <si>
    <r>
      <t xml:space="preserve">Broj zaposlenih osoba
</t>
    </r>
    <r>
      <rPr>
        <i/>
        <sz val="8"/>
        <rFont val="Arial"/>
        <family val="2"/>
      </rPr>
      <t xml:space="preserve">Number of persons employed
 </t>
    </r>
  </si>
  <si>
    <r>
      <t xml:space="preserve">Promet
</t>
    </r>
    <r>
      <rPr>
        <i/>
        <sz val="8"/>
        <rFont val="Arial"/>
        <family val="2"/>
      </rPr>
      <t xml:space="preserve">
Turnover</t>
    </r>
  </si>
  <si>
    <r>
      <t xml:space="preserve">Dodana vrijednost po faktorskim troškovima
</t>
    </r>
    <r>
      <rPr>
        <i/>
        <sz val="8"/>
        <rFont val="Arial"/>
        <family val="2"/>
      </rPr>
      <t>Value added at factor cost</t>
    </r>
  </si>
  <si>
    <r>
      <t xml:space="preserve">Broj preduzeća/poduzeća
</t>
    </r>
    <r>
      <rPr>
        <i/>
        <sz val="8"/>
        <color indexed="8"/>
        <rFont val="Arial"/>
        <family val="2"/>
      </rPr>
      <t xml:space="preserve">Number of enterprises </t>
    </r>
  </si>
  <si>
    <t>Srednja preduz./poduz. (20-49)</t>
  </si>
  <si>
    <t>Velika  preduz./poduz.  (50 i više)</t>
  </si>
  <si>
    <t>Mala  preduz./poduz.  (0-19)</t>
  </si>
  <si>
    <t>Srednja  preduz./poduz.  (20-49)</t>
  </si>
  <si>
    <t>Srednja preduz./poduz.  (20-49)</t>
  </si>
  <si>
    <r>
      <t xml:space="preserve">Broj preduzeća /poduzeća
</t>
    </r>
    <r>
      <rPr>
        <i/>
        <sz val="8"/>
        <rFont val="Arial"/>
        <family val="2"/>
      </rPr>
      <t xml:space="preserve">Number of enterprises </t>
    </r>
  </si>
  <si>
    <t>Mala preduz./poduz. (0-19)</t>
  </si>
  <si>
    <r>
      <rPr>
        <b/>
        <sz val="8"/>
        <rFont val="Arial"/>
        <family val="2"/>
      </rPr>
      <t xml:space="preserve"> </t>
    </r>
    <r>
      <rPr>
        <b/>
        <sz val="8"/>
        <rFont val="Arial"/>
        <family val="2"/>
      </rPr>
      <t>B</t>
    </r>
    <r>
      <rPr>
        <b/>
        <sz val="8"/>
        <rFont val="Arial"/>
        <family val="2"/>
      </rPr>
      <t>: VAĐENJE RUDA I KAMENA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</si>
  <si>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C</t>
    </r>
    <r>
      <rPr>
        <b/>
        <sz val="8"/>
        <rFont val="Arial"/>
        <family val="2"/>
      </rPr>
      <t>: PRERAĐIVAČKA INDUSTRIJA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</si>
  <si>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D</t>
    </r>
    <r>
      <rPr>
        <b/>
        <sz val="8"/>
        <rFont val="Arial"/>
        <family val="2"/>
      </rPr>
      <t>: PROIZVODNJA I SNABDIJEVANJE ELEKTRIČNOM ENERGIJOM, PLINOM, PAROM I KLIMATIZACIJA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</si>
  <si>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F</t>
    </r>
    <r>
      <rPr>
        <b/>
        <sz val="8"/>
        <rFont val="Arial"/>
        <family val="2"/>
      </rPr>
      <t>: GRAĐEVINARSTVO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</si>
  <si>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G</t>
    </r>
    <r>
      <rPr>
        <b/>
        <sz val="8"/>
        <rFont val="Arial"/>
        <family val="2"/>
      </rPr>
      <t>: TRGOVINA NA VELIKO I NA MALO; POPRAVAK MOTORNIH VOZILA I MOTOCIKALA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</si>
  <si>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H</t>
    </r>
    <r>
      <rPr>
        <b/>
        <sz val="8"/>
        <rFont val="Arial"/>
        <family val="2"/>
      </rPr>
      <t>: PRIJEVOZ I SKLADIŠTENJE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</si>
  <si>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I</t>
    </r>
    <r>
      <rPr>
        <b/>
        <sz val="8"/>
        <rFont val="Arial"/>
        <family val="2"/>
      </rPr>
      <t>: DJELATNOSTI PRUŽANJA SMJEŠTAJA TE PRIPREME I USLUŽIVANJA HRANE (HOTELIJERSTVO I UGOSTITELJSTVO)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</si>
  <si>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J</t>
    </r>
    <r>
      <rPr>
        <b/>
        <sz val="8"/>
        <rFont val="Arial"/>
        <family val="2"/>
      </rPr>
      <t xml:space="preserve">:  INFORMACIJE I KOMUNIKACIJE 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</si>
  <si>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L</t>
    </r>
    <r>
      <rPr>
        <b/>
        <sz val="8"/>
        <rFont val="Arial"/>
        <family val="2"/>
      </rPr>
      <t>: POSLOVANJE NEKRETNINAMA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</si>
  <si>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M</t>
    </r>
    <r>
      <rPr>
        <b/>
        <sz val="8"/>
        <rFont val="Arial"/>
        <family val="2"/>
      </rPr>
      <t>: STRUČNE, NAUČNE I TEHNIČKE DJELATNOSTI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</si>
  <si>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N</t>
    </r>
    <r>
      <rPr>
        <b/>
        <sz val="8"/>
        <rFont val="Arial"/>
        <family val="2"/>
      </rPr>
      <t>: ADMINISTRATIVNE I POMOĆNE USLUŽNE DJELATNOSTI</t>
    </r>
    <r>
      <rPr>
        <b/>
        <i/>
        <sz val="8"/>
        <rFont val="Arial"/>
        <family val="2"/>
      </rPr>
      <t xml:space="preserve">
</t>
    </r>
  </si>
  <si>
    <r>
      <t>P</t>
    </r>
    <r>
      <rPr>
        <b/>
        <i/>
        <sz val="8"/>
        <rFont val="Arial"/>
        <family val="2"/>
      </rPr>
      <t>: OBRAZOVANJE</t>
    </r>
  </si>
  <si>
    <r>
      <t>Q</t>
    </r>
    <r>
      <rPr>
        <b/>
        <i/>
        <sz val="8"/>
        <rFont val="Arial"/>
        <family val="2"/>
      </rPr>
      <t>:DJELATNOSTI ZDRAVSTVENE ZAŠTITE I SOCIJALNE ZASTITE</t>
    </r>
  </si>
  <si>
    <r>
      <rPr>
        <b/>
        <sz val="8"/>
        <rFont val="Arial"/>
        <family val="2"/>
      </rPr>
      <t>S</t>
    </r>
    <r>
      <rPr>
        <b/>
        <sz val="8"/>
        <rFont val="Arial"/>
        <family val="2"/>
      </rPr>
      <t>: OSTALE USLUŽNE DJELATNOSTI</t>
    </r>
    <r>
      <rPr>
        <b/>
        <i/>
        <sz val="8"/>
        <rFont val="Arial"/>
        <family val="2"/>
      </rPr>
      <t xml:space="preserve">
</t>
    </r>
  </si>
  <si>
    <t>UKUPNO OBUHVAĆENE DJELATNOSTI</t>
  </si>
  <si>
    <t>OPSKRBA VODOM, UKLANJANJE OTPADNIH VODA, GOSPODARENJE OTPADOM TE DJELATNOSTI SANACIJE OKOLIŠA</t>
  </si>
  <si>
    <t>WATER SUPPLY, SEWERAGE, WASTE MANAGEMENT AND REMEDIATION ACTIVITIES</t>
  </si>
  <si>
    <r>
      <rPr>
        <b/>
        <sz val="8"/>
        <rFont val="Arial"/>
        <family val="2"/>
      </rPr>
      <t>E</t>
    </r>
    <r>
      <rPr>
        <b/>
        <sz val="8"/>
        <rFont val="Arial"/>
        <family val="2"/>
      </rPr>
      <t>: SNABDIJEVANJE VODOM, UKLANJANJE OTPADNIH VODA, GOSPODARENJE OTPADOM TE DJELATNOSTI SANACIJE OKOLIŠA</t>
    </r>
    <r>
      <rPr>
        <b/>
        <i/>
        <sz val="8"/>
        <rFont val="Arial"/>
        <family val="2"/>
      </rPr>
      <t xml:space="preserve">
</t>
    </r>
  </si>
  <si>
    <t>E: WATER SUPPLY, SEWERAGE, WASTE MANAGEMENT AND REMEDIATION ACTIVITIES</t>
  </si>
  <si>
    <t>Table 1. Basic structural business variables according to Section KD BiH 2010 (NACE Rev. 2) and classes of employment, 2014., in KM</t>
  </si>
  <si>
    <t xml:space="preserve">Tabela 2. Osnovni strukturno poslovni indikatori prema području KD BiH 2010 i prema veličini preduzeća/poduzeća, 2014.                                                                    </t>
  </si>
  <si>
    <t>Table 2. Basic structural business indicators according to Section KD BiH 2010 (NACE Rev. 2) and size of enterprise, 2014.</t>
  </si>
  <si>
    <t xml:space="preserve">Tabela 3. Učešće osnovnih strukturno poslovnih varijabli po područjima, 2014.                                                             </t>
  </si>
  <si>
    <t>Table 3. Share of basic structural business variables according to Sections, 2014.</t>
  </si>
  <si>
    <t xml:space="preserve">Tabela 1. Osnovne strukturno poslovne varijable prema području KD BiH 2010 (NACE Rev.2) i prema veličini preduzeća/poduzeća, 2014., u KM                                                             </t>
  </si>
  <si>
    <r>
      <rPr>
        <b/>
        <sz val="8"/>
        <color indexed="8"/>
        <rFont val="Arial"/>
        <family val="2"/>
      </rPr>
      <t>Promet po zaposlenoj osobi (KM)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Turnover per person employed (KM)</t>
    </r>
  </si>
  <si>
    <r>
      <rPr>
        <b/>
        <sz val="8"/>
        <color indexed="8"/>
        <rFont val="Arial"/>
        <family val="2"/>
      </rPr>
      <t>Dodana vrijednost po zaposlenoj osobi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Value added per person employed</t>
    </r>
  </si>
  <si>
    <r>
      <rPr>
        <b/>
        <sz val="8"/>
        <color indexed="8"/>
        <rFont val="Arial"/>
        <family val="2"/>
      </rPr>
      <t>Učešće dodane vrijednosti u vrijednosti proizvodnje (%)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Percent of Value added on PV (%)</t>
    </r>
  </si>
  <si>
    <r>
      <rPr>
        <b/>
        <sz val="8"/>
        <color indexed="8"/>
        <rFont val="Arial"/>
        <family val="2"/>
      </rPr>
      <t>Troškovi rada po zaposleniku (KM)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Labour cost per employee (KM)</t>
    </r>
  </si>
  <si>
    <r>
      <rPr>
        <b/>
        <sz val="8"/>
        <color indexed="8"/>
        <rFont val="Arial"/>
        <family val="2"/>
      </rPr>
      <t>Profitabilnost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Profitability</t>
    </r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</si>
</sst>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%"/>
    <numFmt numFmtId="175" formatCode="[$-4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i/>
      <sz val="7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2" fillId="0" borderId="10" xfId="60" applyFont="1" applyFill="1" applyBorder="1" applyAlignment="1">
      <alignment horizontal="left" vertical="top" wrapText="1"/>
      <protection/>
    </xf>
    <xf numFmtId="172" fontId="2" fillId="0" borderId="10" xfId="0" applyNumberFormat="1" applyFont="1" applyBorder="1" applyAlignment="1">
      <alignment/>
    </xf>
    <xf numFmtId="0" fontId="6" fillId="0" borderId="0" xfId="60" applyFont="1" applyFill="1" applyBorder="1" applyAlignment="1">
      <alignment horizontal="left" vertical="top" wrapText="1"/>
      <protection/>
    </xf>
    <xf numFmtId="2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173" fontId="2" fillId="0" borderId="10" xfId="62" applyNumberFormat="1" applyFont="1" applyFill="1" applyBorder="1" applyAlignment="1">
      <alignment vertical="top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65" fillId="0" borderId="0" xfId="0" applyFont="1" applyAlignment="1">
      <alignment/>
    </xf>
    <xf numFmtId="0" fontId="9" fillId="33" borderId="0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4" fillId="33" borderId="0" xfId="0" applyNumberFormat="1" applyFont="1" applyFill="1" applyBorder="1" applyAlignment="1">
      <alignment horizontal="left" vertical="center" wrapText="1"/>
    </xf>
    <xf numFmtId="0" fontId="7" fillId="0" borderId="0" xfId="59" applyFont="1" applyFill="1" applyBorder="1" applyAlignment="1">
      <alignment horizontal="left" vertical="top" wrapText="1"/>
      <protection/>
    </xf>
    <xf numFmtId="0" fontId="9" fillId="33" borderId="0" xfId="58" applyFont="1" applyFill="1" applyBorder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14" fillId="33" borderId="0" xfId="58" applyFont="1" applyFill="1" applyBorder="1" applyAlignment="1">
      <alignment horizontal="center" vertical="center" wrapText="1"/>
      <protection/>
    </xf>
    <xf numFmtId="0" fontId="14" fillId="0" borderId="0" xfId="60" applyFont="1" applyFill="1" applyBorder="1" applyAlignment="1">
      <alignment horizontal="left" vertical="center" wrapText="1"/>
      <protection/>
    </xf>
    <xf numFmtId="0" fontId="9" fillId="33" borderId="0" xfId="58" applyFont="1" applyFill="1" applyBorder="1" applyAlignment="1">
      <alignment horizontal="right" vertical="top" wrapText="1"/>
      <protection/>
    </xf>
    <xf numFmtId="0" fontId="9" fillId="0" borderId="0" xfId="60" applyFont="1" applyFill="1" applyBorder="1" applyAlignment="1">
      <alignment horizontal="left" vertical="top" wrapText="1"/>
      <protection/>
    </xf>
    <xf numFmtId="0" fontId="14" fillId="33" borderId="0" xfId="58" applyFont="1" applyFill="1" applyBorder="1" applyAlignment="1">
      <alignment horizontal="right" vertical="top" wrapText="1"/>
      <protection/>
    </xf>
    <xf numFmtId="0" fontId="14" fillId="0" borderId="0" xfId="60" applyFont="1" applyFill="1" applyBorder="1" applyAlignment="1">
      <alignment horizontal="left" vertical="top" wrapText="1"/>
      <protection/>
    </xf>
    <xf numFmtId="0" fontId="7" fillId="33" borderId="0" xfId="58" applyFont="1" applyFill="1" applyBorder="1" applyAlignment="1">
      <alignment horizontal="right" vertical="top" wrapText="1"/>
      <protection/>
    </xf>
    <xf numFmtId="0" fontId="13" fillId="0" borderId="0" xfId="59" applyFont="1" applyFill="1" applyBorder="1" applyAlignment="1">
      <alignment horizontal="left" vertical="top" wrapText="1"/>
      <protection/>
    </xf>
    <xf numFmtId="0" fontId="14" fillId="0" borderId="0" xfId="60" applyFont="1" applyFill="1" applyBorder="1" applyAlignment="1">
      <alignment vertical="top" wrapText="1"/>
      <protection/>
    </xf>
    <xf numFmtId="0" fontId="7" fillId="33" borderId="0" xfId="58" applyFont="1" applyFill="1" applyBorder="1" applyAlignment="1">
      <alignment vertical="top" wrapText="1"/>
      <protection/>
    </xf>
    <xf numFmtId="0" fontId="7" fillId="0" borderId="0" xfId="0" applyFont="1" applyAlignment="1">
      <alignment vertical="top"/>
    </xf>
    <xf numFmtId="0" fontId="0" fillId="0" borderId="0" xfId="0" applyAlignment="1">
      <alignment wrapText="1"/>
    </xf>
    <xf numFmtId="0" fontId="9" fillId="34" borderId="0" xfId="58" applyFont="1" applyFill="1" applyBorder="1" applyAlignment="1">
      <alignment horizontal="center" vertical="center" wrapText="1"/>
      <protection/>
    </xf>
    <xf numFmtId="0" fontId="14" fillId="34" borderId="0" xfId="58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/>
    </xf>
    <xf numFmtId="0" fontId="66" fillId="0" borderId="0" xfId="0" applyFont="1" applyAlignment="1">
      <alignment vertical="top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wrapText="1"/>
    </xf>
    <xf numFmtId="0" fontId="67" fillId="0" borderId="0" xfId="0" applyFont="1" applyAlignment="1">
      <alignment horizontal="center" vertical="top"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/>
    </xf>
    <xf numFmtId="3" fontId="7" fillId="0" borderId="0" xfId="0" applyNumberFormat="1" applyFont="1" applyAlignment="1">
      <alignment wrapText="1"/>
    </xf>
    <xf numFmtId="3" fontId="7" fillId="0" borderId="11" xfId="0" applyNumberFormat="1" applyFont="1" applyBorder="1" applyAlignment="1">
      <alignment wrapText="1"/>
    </xf>
    <xf numFmtId="0" fontId="41" fillId="0" borderId="0" xfId="0" applyFont="1" applyAlignment="1">
      <alignment vertical="top"/>
    </xf>
    <xf numFmtId="172" fontId="11" fillId="0" borderId="12" xfId="0" applyNumberFormat="1" applyFont="1" applyFill="1" applyBorder="1" applyAlignment="1">
      <alignment horizontal="center" vertical="center" wrapText="1"/>
    </xf>
    <xf numFmtId="172" fontId="11" fillId="0" borderId="13" xfId="0" applyNumberFormat="1" applyFont="1" applyFill="1" applyBorder="1" applyAlignment="1">
      <alignment vertical="center" wrapText="1"/>
    </xf>
    <xf numFmtId="172" fontId="11" fillId="0" borderId="14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3" fontId="7" fillId="33" borderId="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left" wrapText="1"/>
    </xf>
    <xf numFmtId="3" fontId="14" fillId="0" borderId="0" xfId="0" applyNumberFormat="1" applyFont="1" applyFill="1" applyBorder="1" applyAlignment="1">
      <alignment vertical="center" wrapText="1"/>
    </xf>
    <xf numFmtId="3" fontId="7" fillId="0" borderId="0" xfId="59" applyNumberFormat="1" applyFont="1" applyFill="1" applyBorder="1" applyAlignment="1">
      <alignment horizontal="left" wrapText="1"/>
      <protection/>
    </xf>
    <xf numFmtId="3" fontId="7" fillId="0" borderId="0" xfId="59" applyNumberFormat="1" applyFont="1" applyFill="1" applyBorder="1" applyAlignment="1">
      <alignment horizontal="left" vertical="top" wrapText="1"/>
      <protection/>
    </xf>
    <xf numFmtId="3" fontId="9" fillId="0" borderId="0" xfId="0" applyNumberFormat="1" applyFont="1" applyFill="1" applyBorder="1" applyAlignment="1">
      <alignment horizontal="left" vertical="center" wrapText="1"/>
    </xf>
    <xf numFmtId="3" fontId="9" fillId="0" borderId="0" xfId="60" applyNumberFormat="1" applyFont="1" applyFill="1" applyBorder="1" applyAlignment="1">
      <alignment horizontal="left" wrapText="1"/>
      <protection/>
    </xf>
    <xf numFmtId="3" fontId="14" fillId="0" borderId="0" xfId="60" applyNumberFormat="1" applyFont="1" applyFill="1" applyBorder="1" applyAlignment="1">
      <alignment horizontal="left" vertical="center" wrapText="1"/>
      <protection/>
    </xf>
    <xf numFmtId="3" fontId="14" fillId="0" borderId="0" xfId="60" applyNumberFormat="1" applyFont="1" applyFill="1" applyBorder="1" applyAlignment="1">
      <alignment horizontal="left" vertical="top" wrapText="1"/>
      <protection/>
    </xf>
    <xf numFmtId="3" fontId="13" fillId="0" borderId="0" xfId="59" applyNumberFormat="1" applyFont="1" applyFill="1" applyBorder="1" applyAlignment="1">
      <alignment horizontal="left" vertical="top" wrapText="1"/>
      <protection/>
    </xf>
    <xf numFmtId="3" fontId="14" fillId="0" borderId="0" xfId="60" applyNumberFormat="1" applyFont="1" applyFill="1" applyBorder="1" applyAlignment="1">
      <alignment vertical="top" wrapText="1"/>
      <protection/>
    </xf>
    <xf numFmtId="3" fontId="7" fillId="0" borderId="0" xfId="0" applyNumberFormat="1" applyFont="1" applyFill="1" applyAlignment="1">
      <alignment vertical="top"/>
    </xf>
    <xf numFmtId="3" fontId="7" fillId="0" borderId="0" xfId="0" applyNumberFormat="1" applyFont="1" applyFill="1" applyAlignment="1">
      <alignment/>
    </xf>
    <xf numFmtId="3" fontId="66" fillId="0" borderId="0" xfId="0" applyNumberFormat="1" applyFont="1" applyFill="1" applyAlignment="1">
      <alignment/>
    </xf>
    <xf numFmtId="3" fontId="13" fillId="0" borderId="11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3" fontId="66" fillId="0" borderId="0" xfId="0" applyNumberFormat="1" applyFont="1" applyFill="1" applyBorder="1" applyAlignment="1">
      <alignment/>
    </xf>
    <xf numFmtId="3" fontId="9" fillId="0" borderId="0" xfId="58" applyNumberFormat="1" applyFont="1" applyFill="1" applyBorder="1" applyAlignment="1">
      <alignment horizontal="center" wrapText="1"/>
      <protection/>
    </xf>
    <xf numFmtId="3" fontId="14" fillId="0" borderId="0" xfId="58" applyNumberFormat="1" applyFont="1" applyFill="1" applyBorder="1" applyAlignment="1">
      <alignment horizontal="center" vertical="center" wrapText="1"/>
      <protection/>
    </xf>
    <xf numFmtId="3" fontId="9" fillId="0" borderId="0" xfId="58" applyNumberFormat="1" applyFont="1" applyFill="1" applyBorder="1" applyAlignment="1">
      <alignment horizontal="right" wrapText="1"/>
      <protection/>
    </xf>
    <xf numFmtId="3" fontId="14" fillId="0" borderId="0" xfId="58" applyNumberFormat="1" applyFont="1" applyFill="1" applyBorder="1" applyAlignment="1">
      <alignment horizontal="right" vertical="top" wrapText="1"/>
      <protection/>
    </xf>
    <xf numFmtId="3" fontId="7" fillId="0" borderId="0" xfId="58" applyNumberFormat="1" applyFont="1" applyFill="1" applyBorder="1" applyAlignment="1">
      <alignment horizontal="right" wrapText="1"/>
      <protection/>
    </xf>
    <xf numFmtId="3" fontId="7" fillId="0" borderId="0" xfId="58" applyNumberFormat="1" applyFont="1" applyFill="1" applyBorder="1" applyAlignment="1">
      <alignment wrapText="1"/>
      <protection/>
    </xf>
    <xf numFmtId="3" fontId="66" fillId="0" borderId="0" xfId="0" applyNumberFormat="1" applyFont="1" applyFill="1" applyAlignment="1">
      <alignment/>
    </xf>
    <xf numFmtId="3" fontId="66" fillId="0" borderId="0" xfId="0" applyNumberFormat="1" applyFont="1" applyFill="1" applyAlignment="1">
      <alignment vertical="top"/>
    </xf>
    <xf numFmtId="3" fontId="66" fillId="0" borderId="0" xfId="0" applyNumberFormat="1" applyFont="1" applyFill="1" applyAlignment="1">
      <alignment horizontal="right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173" fontId="7" fillId="0" borderId="0" xfId="59" applyNumberFormat="1" applyFont="1" applyFill="1" applyBorder="1" applyAlignment="1">
      <alignment horizontal="left" wrapText="1"/>
      <protection/>
    </xf>
    <xf numFmtId="3" fontId="14" fillId="0" borderId="0" xfId="60" applyNumberFormat="1" applyFont="1" applyFill="1" applyBorder="1" applyAlignment="1">
      <alignment horizontal="left" wrapText="1"/>
      <protection/>
    </xf>
    <xf numFmtId="3" fontId="14" fillId="0" borderId="0" xfId="58" applyNumberFormat="1" applyFont="1" applyFill="1" applyBorder="1" applyAlignment="1">
      <alignment horizontal="center" wrapText="1"/>
      <protection/>
    </xf>
    <xf numFmtId="3" fontId="13" fillId="0" borderId="0" xfId="0" applyNumberFormat="1" applyFont="1" applyFill="1" applyBorder="1" applyAlignment="1">
      <alignment horizontal="center" vertical="top" wrapText="1"/>
    </xf>
    <xf numFmtId="3" fontId="14" fillId="0" borderId="0" xfId="58" applyNumberFormat="1" applyFont="1" applyFill="1" applyBorder="1" applyAlignment="1">
      <alignment horizontal="center" vertical="top" wrapText="1"/>
      <protection/>
    </xf>
    <xf numFmtId="3" fontId="9" fillId="0" borderId="0" xfId="58" applyNumberFormat="1" applyFont="1" applyFill="1" applyBorder="1" applyAlignment="1">
      <alignment horizontal="center" vertical="center" wrapText="1"/>
      <protection/>
    </xf>
    <xf numFmtId="0" fontId="14" fillId="0" borderId="0" xfId="0" applyNumberFormat="1" applyFont="1" applyFill="1" applyBorder="1" applyAlignment="1">
      <alignment horizontal="left" vertical="center" wrapText="1"/>
    </xf>
    <xf numFmtId="172" fontId="10" fillId="0" borderId="0" xfId="62" applyNumberFormat="1" applyFont="1" applyFill="1" applyBorder="1" applyAlignment="1">
      <alignment horizontal="right" vertical="center" wrapText="1"/>
      <protection/>
    </xf>
    <xf numFmtId="0" fontId="10" fillId="0" borderId="0" xfId="0" applyFont="1" applyAlignment="1">
      <alignment horizontal="right" vertical="center"/>
    </xf>
    <xf numFmtId="173" fontId="10" fillId="0" borderId="0" xfId="62" applyNumberFormat="1" applyFont="1" applyFill="1" applyBorder="1" applyAlignment="1">
      <alignment horizontal="right" vertical="center" wrapText="1"/>
      <protection/>
    </xf>
    <xf numFmtId="172" fontId="41" fillId="0" borderId="0" xfId="0" applyNumberFormat="1" applyFont="1" applyAlignment="1">
      <alignment vertical="top"/>
    </xf>
    <xf numFmtId="172" fontId="41" fillId="0" borderId="0" xfId="0" applyNumberFormat="1" applyFont="1" applyAlignment="1">
      <alignment vertical="center"/>
    </xf>
    <xf numFmtId="172" fontId="10" fillId="0" borderId="0" xfId="0" applyNumberFormat="1" applyFont="1" applyAlignment="1">
      <alignment horizontal="right" vertical="center"/>
    </xf>
    <xf numFmtId="172" fontId="0" fillId="0" borderId="0" xfId="0" applyNumberFormat="1" applyAlignment="1">
      <alignment/>
    </xf>
    <xf numFmtId="172" fontId="66" fillId="0" borderId="0" xfId="0" applyNumberFormat="1" applyFont="1" applyFill="1" applyAlignment="1">
      <alignment horizontal="right" vertical="center"/>
    </xf>
    <xf numFmtId="172" fontId="0" fillId="0" borderId="0" xfId="0" applyNumberFormat="1" applyAlignment="1">
      <alignment wrapText="1"/>
    </xf>
    <xf numFmtId="3" fontId="67" fillId="0" borderId="0" xfId="0" applyNumberFormat="1" applyFont="1" applyFill="1" applyAlignment="1">
      <alignment/>
    </xf>
    <xf numFmtId="173" fontId="66" fillId="0" borderId="0" xfId="0" applyNumberFormat="1" applyFont="1" applyFill="1" applyAlignment="1">
      <alignment/>
    </xf>
    <xf numFmtId="3" fontId="7" fillId="0" borderId="0" xfId="59" applyNumberFormat="1" applyFont="1" applyFill="1" applyBorder="1" applyAlignment="1">
      <alignment horizontal="right" wrapText="1"/>
      <protection/>
    </xf>
    <xf numFmtId="3" fontId="9" fillId="0" borderId="0" xfId="59" applyNumberFormat="1" applyFont="1" applyFill="1" applyBorder="1" applyAlignment="1">
      <alignment horizontal="right" wrapText="1"/>
      <protection/>
    </xf>
    <xf numFmtId="0" fontId="66" fillId="0" borderId="0" xfId="0" applyFont="1" applyAlignment="1">
      <alignment wrapText="1"/>
    </xf>
    <xf numFmtId="2" fontId="7" fillId="0" borderId="0" xfId="0" applyNumberFormat="1" applyFont="1" applyAlignment="1">
      <alignment wrapText="1"/>
    </xf>
    <xf numFmtId="2" fontId="7" fillId="0" borderId="11" xfId="0" applyNumberFormat="1" applyFont="1" applyBorder="1" applyAlignment="1">
      <alignment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2" fontId="7" fillId="0" borderId="0" xfId="0" applyNumberFormat="1" applyFont="1" applyFill="1" applyAlignment="1">
      <alignment/>
    </xf>
    <xf numFmtId="172" fontId="11" fillId="0" borderId="0" xfId="62" applyNumberFormat="1" applyFont="1" applyFill="1" applyBorder="1" applyAlignment="1">
      <alignment horizontal="right" vertical="center" wrapText="1"/>
      <protection/>
    </xf>
    <xf numFmtId="3" fontId="67" fillId="0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vertical="center" wrapText="1"/>
    </xf>
    <xf numFmtId="3" fontId="66" fillId="0" borderId="0" xfId="0" applyNumberFormat="1" applyFont="1" applyFill="1" applyBorder="1" applyAlignment="1">
      <alignment vertical="center" wrapText="1"/>
    </xf>
    <xf numFmtId="2" fontId="66" fillId="0" borderId="0" xfId="0" applyNumberFormat="1" applyFont="1" applyFill="1" applyBorder="1" applyAlignment="1">
      <alignment vertical="center" wrapText="1"/>
    </xf>
    <xf numFmtId="2" fontId="66" fillId="0" borderId="0" xfId="0" applyNumberFormat="1" applyFont="1" applyAlignment="1">
      <alignment vertical="center"/>
    </xf>
    <xf numFmtId="3" fontId="67" fillId="0" borderId="0" xfId="0" applyNumberFormat="1" applyFont="1" applyFill="1" applyBorder="1" applyAlignment="1">
      <alignment vertical="center" wrapText="1"/>
    </xf>
    <xf numFmtId="2" fontId="11" fillId="0" borderId="0" xfId="0" applyNumberFormat="1" applyFont="1" applyFill="1" applyBorder="1" applyAlignment="1">
      <alignment vertical="center" wrapText="1"/>
    </xf>
    <xf numFmtId="2" fontId="67" fillId="0" borderId="0" xfId="0" applyNumberFormat="1" applyFont="1" applyFill="1" applyBorder="1" applyAlignment="1">
      <alignment vertical="center" wrapText="1"/>
    </xf>
    <xf numFmtId="3" fontId="9" fillId="0" borderId="0" xfId="62" applyNumberFormat="1" applyFont="1" applyFill="1" applyBorder="1" applyAlignment="1">
      <alignment vertical="center" wrapText="1"/>
      <protection/>
    </xf>
    <xf numFmtId="2" fontId="11" fillId="0" borderId="0" xfId="62" applyNumberFormat="1" applyFont="1" applyFill="1" applyBorder="1" applyAlignment="1">
      <alignment vertical="center" wrapText="1"/>
      <protection/>
    </xf>
    <xf numFmtId="2" fontId="9" fillId="0" borderId="0" xfId="62" applyNumberFormat="1" applyFont="1" applyFill="1" applyBorder="1" applyAlignment="1">
      <alignment vertical="center" wrapText="1"/>
      <protection/>
    </xf>
    <xf numFmtId="3" fontId="66" fillId="0" borderId="0" xfId="0" applyNumberFormat="1" applyFont="1" applyAlignment="1">
      <alignment vertical="center"/>
    </xf>
    <xf numFmtId="3" fontId="7" fillId="0" borderId="0" xfId="62" applyNumberFormat="1" applyFont="1" applyFill="1" applyBorder="1" applyAlignment="1">
      <alignment vertical="center" wrapText="1"/>
      <protection/>
    </xf>
    <xf numFmtId="2" fontId="10" fillId="0" borderId="0" xfId="62" applyNumberFormat="1" applyFont="1" applyFill="1" applyBorder="1" applyAlignment="1">
      <alignment vertical="center" wrapText="1"/>
      <protection/>
    </xf>
    <xf numFmtId="2" fontId="7" fillId="0" borderId="0" xfId="62" applyNumberFormat="1" applyFont="1" applyFill="1" applyBorder="1" applyAlignment="1">
      <alignment vertical="center" wrapText="1"/>
      <protection/>
    </xf>
    <xf numFmtId="3" fontId="68" fillId="0" borderId="0" xfId="0" applyNumberFormat="1" applyFont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3" fontId="19" fillId="0" borderId="0" xfId="61" applyNumberFormat="1" applyFont="1" applyFill="1" applyBorder="1" applyAlignment="1">
      <alignment horizontal="right" vertical="center" wrapText="1"/>
      <protection/>
    </xf>
    <xf numFmtId="3" fontId="17" fillId="0" borderId="0" xfId="62" applyNumberFormat="1" applyFont="1" applyFill="1" applyBorder="1" applyAlignment="1">
      <alignment horizontal="right" vertical="center" wrapText="1"/>
      <protection/>
    </xf>
    <xf numFmtId="3" fontId="69" fillId="0" borderId="0" xfId="0" applyNumberFormat="1" applyFont="1" applyFill="1" applyAlignment="1">
      <alignment horizontal="right" vertical="center"/>
    </xf>
    <xf numFmtId="3" fontId="69" fillId="0" borderId="0" xfId="0" applyNumberFormat="1" applyFont="1" applyAlignment="1">
      <alignment horizontal="right" vertical="center"/>
    </xf>
    <xf numFmtId="3" fontId="20" fillId="0" borderId="0" xfId="62" applyNumberFormat="1" applyFont="1" applyFill="1" applyBorder="1" applyAlignment="1">
      <alignment horizontal="right" vertical="center" wrapText="1"/>
      <protection/>
    </xf>
    <xf numFmtId="3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0" fontId="15" fillId="33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16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/>
    </xf>
    <xf numFmtId="0" fontId="16" fillId="33" borderId="0" xfId="0" applyNumberFormat="1" applyFont="1" applyFill="1" applyBorder="1" applyAlignment="1">
      <alignment horizontal="left" vertical="center" wrapText="1"/>
    </xf>
    <xf numFmtId="0" fontId="11" fillId="0" borderId="0" xfId="60" applyFont="1" applyFill="1" applyBorder="1" applyAlignment="1">
      <alignment horizontal="left" vertical="center" wrapText="1"/>
      <protection/>
    </xf>
    <xf numFmtId="0" fontId="16" fillId="33" borderId="0" xfId="0" applyNumberFormat="1" applyFont="1" applyFill="1" applyBorder="1" applyAlignment="1">
      <alignment horizontal="left" vertical="top" wrapText="1"/>
    </xf>
    <xf numFmtId="3" fontId="7" fillId="0" borderId="0" xfId="62" applyNumberFormat="1" applyFont="1" applyFill="1" applyBorder="1" applyAlignment="1">
      <alignment vertical="top" wrapText="1"/>
      <protection/>
    </xf>
    <xf numFmtId="2" fontId="10" fillId="0" borderId="0" xfId="62" applyNumberFormat="1" applyFont="1" applyFill="1" applyBorder="1" applyAlignment="1">
      <alignment vertical="top" wrapText="1"/>
      <protection/>
    </xf>
    <xf numFmtId="2" fontId="7" fillId="0" borderId="0" xfId="62" applyNumberFormat="1" applyFont="1" applyFill="1" applyBorder="1" applyAlignment="1">
      <alignment vertical="top" wrapText="1"/>
      <protection/>
    </xf>
    <xf numFmtId="3" fontId="9" fillId="0" borderId="0" xfId="62" applyNumberFormat="1" applyFont="1" applyFill="1" applyBorder="1" applyAlignment="1">
      <alignment vertical="top" wrapText="1"/>
      <protection/>
    </xf>
    <xf numFmtId="2" fontId="11" fillId="0" borderId="0" xfId="62" applyNumberFormat="1" applyFont="1" applyFill="1" applyBorder="1" applyAlignment="1">
      <alignment vertical="top" wrapText="1"/>
      <protection/>
    </xf>
    <xf numFmtId="2" fontId="9" fillId="0" borderId="0" xfId="62" applyNumberFormat="1" applyFont="1" applyFill="1" applyBorder="1" applyAlignment="1">
      <alignment vertical="top" wrapText="1"/>
      <protection/>
    </xf>
    <xf numFmtId="3" fontId="66" fillId="0" borderId="0" xfId="0" applyNumberFormat="1" applyFont="1" applyAlignment="1">
      <alignment vertical="top"/>
    </xf>
    <xf numFmtId="3" fontId="66" fillId="0" borderId="0" xfId="0" applyNumberFormat="1" applyFont="1" applyBorder="1" applyAlignment="1">
      <alignment vertical="top"/>
    </xf>
    <xf numFmtId="2" fontId="66" fillId="0" borderId="0" xfId="0" applyNumberFormat="1" applyFont="1" applyAlignment="1">
      <alignment vertical="top"/>
    </xf>
    <xf numFmtId="2" fontId="66" fillId="0" borderId="0" xfId="0" applyNumberFormat="1" applyFont="1" applyFill="1" applyAlignment="1">
      <alignment vertical="top"/>
    </xf>
    <xf numFmtId="3" fontId="7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2" fontId="7" fillId="0" borderId="0" xfId="0" applyNumberFormat="1" applyFont="1" applyFill="1" applyAlignment="1">
      <alignment vertical="top"/>
    </xf>
    <xf numFmtId="3" fontId="66" fillId="0" borderId="0" xfId="0" applyNumberFormat="1" applyFont="1" applyAlignment="1">
      <alignment vertical="top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left" wrapText="1"/>
    </xf>
    <xf numFmtId="3" fontId="11" fillId="0" borderId="0" xfId="0" applyNumberFormat="1" applyFont="1" applyFill="1" applyAlignment="1">
      <alignment horizontal="left" wrapText="1"/>
    </xf>
    <xf numFmtId="3" fontId="7" fillId="0" borderId="0" xfId="0" applyNumberFormat="1" applyFont="1" applyFill="1" applyAlignment="1">
      <alignment horizontal="left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wrapText="1"/>
    </xf>
    <xf numFmtId="0" fontId="13" fillId="33" borderId="15" xfId="0" applyNumberFormat="1" applyFont="1" applyFill="1" applyBorder="1" applyAlignment="1">
      <alignment horizontal="center" vertical="center" wrapText="1"/>
    </xf>
    <xf numFmtId="0" fontId="13" fillId="33" borderId="20" xfId="0" applyNumberFormat="1" applyFont="1" applyFill="1" applyBorder="1" applyAlignment="1">
      <alignment horizontal="center" vertical="center" wrapText="1"/>
    </xf>
    <xf numFmtId="0" fontId="13" fillId="33" borderId="17" xfId="0" applyNumberFormat="1" applyFont="1" applyFill="1" applyBorder="1" applyAlignment="1">
      <alignment horizontal="center" vertical="center" wrapText="1"/>
    </xf>
    <xf numFmtId="0" fontId="13" fillId="33" borderId="2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3" fontId="7" fillId="33" borderId="18" xfId="0" applyNumberFormat="1" applyFont="1" applyFill="1" applyBorder="1" applyAlignment="1">
      <alignment horizontal="center" vertical="center" wrapText="1"/>
    </xf>
    <xf numFmtId="3" fontId="7" fillId="33" borderId="19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1" fillId="33" borderId="22" xfId="0" applyNumberFormat="1" applyFont="1" applyFill="1" applyBorder="1" applyAlignment="1">
      <alignment horizontal="center" vertical="top" wrapText="1"/>
    </xf>
    <xf numFmtId="0" fontId="11" fillId="33" borderId="23" xfId="0" applyNumberFormat="1" applyFont="1" applyFill="1" applyBorder="1" applyAlignment="1">
      <alignment horizontal="center" vertical="top" wrapText="1"/>
    </xf>
    <xf numFmtId="172" fontId="11" fillId="33" borderId="24" xfId="0" applyNumberFormat="1" applyFont="1" applyFill="1" applyBorder="1" applyAlignment="1">
      <alignment horizontal="center" vertical="center" wrapText="1"/>
    </xf>
    <xf numFmtId="172" fontId="11" fillId="33" borderId="25" xfId="0" applyNumberFormat="1" applyFont="1" applyFill="1" applyBorder="1" applyAlignment="1">
      <alignment horizontal="center" vertical="center" wrapText="1"/>
    </xf>
    <xf numFmtId="172" fontId="11" fillId="0" borderId="24" xfId="0" applyNumberFormat="1" applyFont="1" applyFill="1" applyBorder="1" applyAlignment="1">
      <alignment horizontal="center" vertical="center" wrapText="1"/>
    </xf>
    <xf numFmtId="172" fontId="11" fillId="0" borderId="25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top" wrapText="1"/>
    </xf>
    <xf numFmtId="0" fontId="11" fillId="0" borderId="27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Klase zaposlenih 3" xfId="58"/>
    <cellStyle name="Normal_Oblasti" xfId="59"/>
    <cellStyle name="Normal_Sheet1" xfId="60"/>
    <cellStyle name="Normal_Sheet1_1" xfId="61"/>
    <cellStyle name="Normal_Tabela1_podrucja, oblast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Grafikon 1. Struktura broja zaposlenih u ukupno posmatranim djelatnostima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Chart 1. Structure of number of persons employed intotal of observation activities</a:t>
            </a:r>
          </a:p>
        </c:rich>
      </c:tx>
      <c:layout>
        <c:manualLayout>
          <c:xMode val="factor"/>
          <c:yMode val="factor"/>
          <c:x val="-0.003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325"/>
          <c:y val="0.3395"/>
          <c:w val="0.30075"/>
          <c:h val="0.5075"/>
        </c:manualLayout>
      </c:layout>
      <c:pieChart>
        <c:varyColors val="1"/>
        <c:ser>
          <c:idx val="0"/>
          <c:order val="0"/>
          <c:tx>
            <c:strRef>
              <c:f>'priprema grafika 1'!$B$1:$B$2</c:f>
              <c:strCache>
                <c:ptCount val="1"/>
                <c:pt idx="0">
                  <c:v>Broj zaposlenih osoba
Number of persons employed
 </c:v>
                </c:pt>
              </c:strCache>
            </c:strRef>
          </c:tx>
          <c:spPr>
            <a:solidFill>
              <a:srgbClr val="61616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B3B3B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18181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50505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Usluge (H, I , L, M, N,P, Q i S)
Services (H, I, L, M, N,P Q  and S)
23.3%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'priprema grafika 1'!$A$3:$A$6</c:f>
              <c:strCache/>
            </c:strRef>
          </c:cat>
          <c:val>
            <c:numRef>
              <c:f>'priprema grafika 1'!$B$3:$B$6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Grafikon 2. Struktura dodane vrijednosti po faktorskim troškovima u ukupno posmatranim djelatnostima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Chart 2. Structure of value added at factor cost in total of observation activities</a:t>
            </a:r>
          </a:p>
        </c:rich>
      </c:tx>
      <c:layout>
        <c:manualLayout>
          <c:xMode val="factor"/>
          <c:yMode val="factor"/>
          <c:x val="0.018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75"/>
          <c:y val="0.30675"/>
          <c:w val="0.34475"/>
          <c:h val="0.56775"/>
        </c:manualLayout>
      </c:layout>
      <c:pieChart>
        <c:varyColors val="1"/>
        <c:ser>
          <c:idx val="0"/>
          <c:order val="0"/>
          <c:tx>
            <c:strRef>
              <c:f>'priprema grafika 1'!$B$27</c:f>
              <c:strCache>
                <c:ptCount val="1"/>
                <c:pt idx="0">
                  <c:v>Dodana vrijednost po faktorskim troškovima
Value added at factor cost</c:v>
                </c:pt>
              </c:strCache>
            </c:strRef>
          </c:tx>
          <c:spPr>
            <a:solidFill>
              <a:srgbClr val="61616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explosion val="2"/>
            <c:spPr>
              <a:solidFill>
                <a:srgbClr val="B3B3B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18181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50505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Industrijske djelatnosti (B, C, D i E)
Industrial activities (B, C, D and E)
38%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Građevinarstvo (F)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Construction (F)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8.1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Trgovina na veliko i malo; popravak motornih vozila i motocikla  (G) 
Wholesale and retail trade; repair of motor vehicles and motorcycles  (G)
29.1%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Usluge (H, I, L, M, N, P, Q i S)
Services (H, I, L , M, N, P, Q and S)
24.8%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'priprema grafika 1'!$A$28:$A$31</c:f>
              <c:strCache/>
            </c:strRef>
          </c:cat>
          <c:val>
            <c:numRef>
              <c:f>'priprema grafika 1'!$B$28:$B$31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Grafikon 1. Struktura broja zaposlenih u ukupno posmatranim djelatnostima, 2014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Chart 1. Structure of number of persons employed in total of observation activities, 2014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25"/>
          <c:y val="0.315"/>
          <c:w val="0.34525"/>
          <c:h val="0.5095"/>
        </c:manualLayout>
      </c:layout>
      <c:pieChart>
        <c:varyColors val="1"/>
        <c:ser>
          <c:idx val="0"/>
          <c:order val="0"/>
          <c:tx>
            <c:strRef>
              <c:f>'priprema grafika 1'!$B$1:$B$2</c:f>
              <c:strCache>
                <c:ptCount val="1"/>
                <c:pt idx="0">
                  <c:v>Broj zaposlenih osoba
Number of persons employed
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Industrijske djelatnosti (B, C, D i E)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Industrial activities (B, C, D and E)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41,0%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Građevinarstvo (F)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Construction (F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7,6%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Trgovina na veliko i malo; popravak motornih vozila i motocikla  (G) 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Wholesale and retail trade; repair of motor vehicles and motorcycles  (G)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27,6%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Usluge (H, I, J, L, M, N, P, Q, S)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Services (H, I, J, L, M, N, P, Q, S)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23,8%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'priprema grafika 1'!$A$3:$A$6</c:f>
              <c:strCache>
                <c:ptCount val="4"/>
                <c:pt idx="0">
                  <c:v>Industrijske djelatnosti (B, C, D i E)
Industrial activities (B, C, D and E)</c:v>
                </c:pt>
                <c:pt idx="1">
                  <c:v>Građevinarstvo (F)
Construction (F)</c:v>
                </c:pt>
                <c:pt idx="2">
                  <c:v>Trgovina na veliko i malo; popravak motornih vozila i motocikla  (G) 
Wholesale and retail trade; repair of motor vehicles and motorcycles  (G)
</c:v>
                </c:pt>
                <c:pt idx="3">
                  <c:v>Usluge (H, I i L)
Services (H, I and L)</c:v>
                </c:pt>
              </c:strCache>
            </c:strRef>
          </c:cat>
          <c:val>
            <c:numRef>
              <c:f>'priprema grafika 1'!$B$3:$B$6</c:f>
              <c:numCache>
                <c:ptCount val="4"/>
                <c:pt idx="0">
                  <c:v>40.9</c:v>
                </c:pt>
                <c:pt idx="1">
                  <c:v>8.4</c:v>
                </c:pt>
                <c:pt idx="2">
                  <c:v>27.4</c:v>
                </c:pt>
                <c:pt idx="3">
                  <c:v>23.3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Grafikon 2. Struktura dodane vrijednosti po faktorskim troškovima u ukupno posmatranim djelatnostima, 2014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Chart 2. Structure of value added at factor cost in total of observation activities,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2014</a:t>
            </a:r>
          </a:p>
        </c:rich>
      </c:tx>
      <c:layout>
        <c:manualLayout>
          <c:xMode val="factor"/>
          <c:yMode val="factor"/>
          <c:x val="0.021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675"/>
          <c:y val="0.31225"/>
          <c:w val="0.338"/>
          <c:h val="0.4745"/>
        </c:manualLayout>
      </c:layout>
      <c:pieChart>
        <c:varyColors val="1"/>
        <c:ser>
          <c:idx val="0"/>
          <c:order val="0"/>
          <c:tx>
            <c:strRef>
              <c:f>'priprema grafika 1'!$B$27</c:f>
              <c:strCache>
                <c:ptCount val="1"/>
                <c:pt idx="0">
                  <c:v>Dodana vrijednost po faktorskim troškovima
Value added at factor cost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Industrijske djelatnosti (B, C, D i E)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Industrial activities (B, C, D and E)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40,0%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Građevinarstvo (F)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Construction (F)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6,8%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Trgovina na veliko i malo; popravak motornih vozila i motocikla  (G) 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Wholesale and retail trade; repair of motor vehicles and motorcycles  (G)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26,9%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Usluge (H, I, J, L, M, N, P, Q, S)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Services (H, I, J, L, M, N, P, Q, S)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26,3%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'priprema grafika 1'!$A$28:$A$31</c:f>
              <c:strCache>
                <c:ptCount val="4"/>
                <c:pt idx="0">
                  <c:v>Industrijske djelatnosti (B, C, D i E)
Industrial activities (B, C, D and E)</c:v>
                </c:pt>
                <c:pt idx="1">
                  <c:v>Građevinarstvo (F)
Construction (F)</c:v>
                </c:pt>
                <c:pt idx="2">
                  <c:v>Trgovina na veliko i malo; popravak motornih vozila i motocikla  (G) 
Wholesale and retail trade; repair of motor vehicles and motorcycles  (G)
</c:v>
                </c:pt>
                <c:pt idx="3">
                  <c:v>Usluge (H, I i L)
Services (H, I and L)</c:v>
                </c:pt>
              </c:strCache>
            </c:strRef>
          </c:cat>
          <c:val>
            <c:numRef>
              <c:f>'priprema grafika 1'!$B$28:$B$31</c:f>
              <c:numCache>
                <c:ptCount val="4"/>
                <c:pt idx="0">
                  <c:v>38</c:v>
                </c:pt>
                <c:pt idx="1">
                  <c:v>8.1</c:v>
                </c:pt>
                <c:pt idx="2">
                  <c:v>29.1</c:v>
                </c:pt>
                <c:pt idx="3">
                  <c:v>24.8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Grafikon 3. Struktura dodane vrijednosti prema veličini preduzeća/poduzeća, 2014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Chart 3. Structure of value added at factor cost by size of enterprise, 2014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25"/>
          <c:y val="0.16325"/>
          <c:w val="0.8425"/>
          <c:h val="0.73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3A2C7"/>
              </a:solidFill>
              <a:ln w="3175">
                <a:noFill/>
              </a:ln>
            </c:spPr>
          </c:dPt>
          <c:cat>
            <c:strRef>
              <c:f>Tabela1_varijable!$B$8:$B$10</c:f>
              <c:strCache>
                <c:ptCount val="3"/>
                <c:pt idx="0">
                  <c:v>Mala preduz./poduz. (0-19)</c:v>
                </c:pt>
                <c:pt idx="1">
                  <c:v>Srednja preduz./poduz. (20-49)</c:v>
                </c:pt>
                <c:pt idx="2">
                  <c:v>Velika  preduz./poduz.  (50 i više)</c:v>
                </c:pt>
              </c:strCache>
            </c:strRef>
          </c:cat>
          <c:val>
            <c:numRef>
              <c:f>Tabela1_varijable!$F$8:$F$10</c:f>
              <c:numCache>
                <c:ptCount val="3"/>
                <c:pt idx="0">
                  <c:v>2014670144.751365</c:v>
                </c:pt>
                <c:pt idx="1">
                  <c:v>1102135616.9778817</c:v>
                </c:pt>
                <c:pt idx="2">
                  <c:v>5372635580.902881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Grafikon 4. Struktura broja zaposlenih prema veličini preduzeća/poduzeća, 2014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Chart 4. Structure of number of person employed  by size of enterprise, 2014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475"/>
          <c:y val="0.123"/>
          <c:w val="0.96875"/>
          <c:h val="0.85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7DEE8"/>
              </a:solidFill>
              <a:ln w="3175">
                <a:noFill/>
              </a:ln>
            </c:spPr>
          </c:dPt>
          <c:cat>
            <c:strRef>
              <c:f>Tabela1_varijable!$B$8:$B$10</c:f>
              <c:strCache>
                <c:ptCount val="3"/>
                <c:pt idx="0">
                  <c:v>Mala preduz./poduz. (0-19)</c:v>
                </c:pt>
                <c:pt idx="1">
                  <c:v>Srednja preduz./poduz. (20-49)</c:v>
                </c:pt>
                <c:pt idx="2">
                  <c:v>Velika  preduz./poduz.  (50 i više)</c:v>
                </c:pt>
              </c:strCache>
            </c:strRef>
          </c:cat>
          <c:val>
            <c:numRef>
              <c:f>Tabela1_varijable!$D$8:$D$10</c:f>
              <c:numCache>
                <c:ptCount val="3"/>
                <c:pt idx="0">
                  <c:v>68660.00198540455</c:v>
                </c:pt>
                <c:pt idx="1">
                  <c:v>36677.19286934265</c:v>
                </c:pt>
                <c:pt idx="2">
                  <c:v>162528.62990782422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</xdr:row>
      <xdr:rowOff>142875</xdr:rowOff>
    </xdr:from>
    <xdr:to>
      <xdr:col>7</xdr:col>
      <xdr:colOff>152400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104775" y="1876425"/>
        <a:ext cx="54959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32</xdr:row>
      <xdr:rowOff>142875</xdr:rowOff>
    </xdr:from>
    <xdr:to>
      <xdr:col>7</xdr:col>
      <xdr:colOff>47625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104775" y="7734300"/>
        <a:ext cx="53911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0.64675</cdr:x>
      <cdr:y>0.1755</cdr:y>
    </cdr:from>
    <cdr:to>
      <cdr:x>0.82125</cdr:x>
      <cdr:y>0.31875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714375"/>
          <a:ext cx="10953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Mala pred./poduz.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Small enterprises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(0-19)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23,7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0.76525</cdr:x>
      <cdr:y>0.37825</cdr:y>
    </cdr:from>
    <cdr:to>
      <cdr:x>0.962</cdr:x>
      <cdr:y>0.5405</cdr:y>
    </cdr:to>
    <cdr:sp>
      <cdr:nvSpPr>
        <cdr:cNvPr id="2" name="TextBox 2"/>
        <cdr:cNvSpPr txBox="1">
          <a:spLocks noChangeArrowheads="1"/>
        </cdr:cNvSpPr>
      </cdr:nvSpPr>
      <cdr:spPr>
        <a:xfrm>
          <a:off x="4810125" y="1543050"/>
          <a:ext cx="12382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Srednja pred./poduz.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Medium enterprises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(20-49)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13,0%</a:t>
          </a:r>
        </a:p>
      </cdr:txBody>
    </cdr:sp>
  </cdr:relSizeAnchor>
  <cdr:relSizeAnchor xmlns:cdr="http://schemas.openxmlformats.org/drawingml/2006/chartDrawing">
    <cdr:from>
      <cdr:x>0.293</cdr:x>
      <cdr:y>0.383</cdr:y>
    </cdr:from>
    <cdr:to>
      <cdr:x>0.4775</cdr:x>
      <cdr:y>0.624</cdr:y>
    </cdr:to>
    <cdr:sp>
      <cdr:nvSpPr>
        <cdr:cNvPr id="3" name="TextBox 3"/>
        <cdr:cNvSpPr txBox="1">
          <a:spLocks noChangeArrowheads="1"/>
        </cdr:cNvSpPr>
      </cdr:nvSpPr>
      <cdr:spPr>
        <a:xfrm>
          <a:off x="1838325" y="1562100"/>
          <a:ext cx="1162050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Velika pred./poduz.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Large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enterprises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(50+)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63,3%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</cdr:x>
      <cdr:y>0.21875</cdr:y>
    </cdr:from>
    <cdr:to>
      <cdr:x>0.767</cdr:x>
      <cdr:y>0.37475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895350"/>
          <a:ext cx="13716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Mala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pred./poduz.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Small enterprises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(0-19)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25,6%</a:t>
          </a:r>
        </a:p>
      </cdr:txBody>
    </cdr:sp>
  </cdr:relSizeAnchor>
  <cdr:relSizeAnchor xmlns:cdr="http://schemas.openxmlformats.org/drawingml/2006/chartDrawing">
    <cdr:from>
      <cdr:x>0.16375</cdr:x>
      <cdr:y>0.403</cdr:y>
    </cdr:from>
    <cdr:to>
      <cdr:x>0.41075</cdr:x>
      <cdr:y>0.6015</cdr:y>
    </cdr:to>
    <cdr:sp>
      <cdr:nvSpPr>
        <cdr:cNvPr id="2" name="TextBox 2"/>
        <cdr:cNvSpPr txBox="1">
          <a:spLocks noChangeArrowheads="1"/>
        </cdr:cNvSpPr>
      </cdr:nvSpPr>
      <cdr:spPr>
        <a:xfrm>
          <a:off x="1028700" y="1657350"/>
          <a:ext cx="156210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Velika pred./poduz.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Large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enterprises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(50+)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60,7%</a:t>
          </a:r>
        </a:p>
      </cdr:txBody>
    </cdr:sp>
  </cdr:relSizeAnchor>
  <cdr:relSizeAnchor xmlns:cdr="http://schemas.openxmlformats.org/drawingml/2006/chartDrawing">
    <cdr:from>
      <cdr:x>0.77625</cdr:x>
      <cdr:y>0.403</cdr:y>
    </cdr:from>
    <cdr:to>
      <cdr:x>1</cdr:x>
      <cdr:y>0.6085</cdr:y>
    </cdr:to>
    <cdr:sp>
      <cdr:nvSpPr>
        <cdr:cNvPr id="3" name="TextBox 3"/>
        <cdr:cNvSpPr txBox="1">
          <a:spLocks noChangeArrowheads="1"/>
        </cdr:cNvSpPr>
      </cdr:nvSpPr>
      <cdr:spPr>
        <a:xfrm>
          <a:off x="4886325" y="1657350"/>
          <a:ext cx="145732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Srednja pred./poduz.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Medium enterprises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(20-49)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13,7%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104775</xdr:rowOff>
    </xdr:from>
    <xdr:to>
      <xdr:col>10</xdr:col>
      <xdr:colOff>590550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381000" y="104775"/>
        <a:ext cx="63055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26</xdr:row>
      <xdr:rowOff>28575</xdr:rowOff>
    </xdr:from>
    <xdr:to>
      <xdr:col>10</xdr:col>
      <xdr:colOff>600075</xdr:colOff>
      <xdr:row>49</xdr:row>
      <xdr:rowOff>161925</xdr:rowOff>
    </xdr:to>
    <xdr:graphicFrame>
      <xdr:nvGraphicFramePr>
        <xdr:cNvPr id="2" name="Chart 2"/>
        <xdr:cNvGraphicFramePr/>
      </xdr:nvGraphicFramePr>
      <xdr:xfrm>
        <a:off x="390525" y="4914900"/>
        <a:ext cx="630555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400050</xdr:colOff>
      <xdr:row>51</xdr:row>
      <xdr:rowOff>171450</xdr:rowOff>
    </xdr:from>
    <xdr:to>
      <xdr:col>10</xdr:col>
      <xdr:colOff>600075</xdr:colOff>
      <xdr:row>73</xdr:row>
      <xdr:rowOff>76200</xdr:rowOff>
    </xdr:to>
    <xdr:graphicFrame>
      <xdr:nvGraphicFramePr>
        <xdr:cNvPr id="3" name="Chart 3"/>
        <xdr:cNvGraphicFramePr/>
      </xdr:nvGraphicFramePr>
      <xdr:xfrm>
        <a:off x="400050" y="9820275"/>
        <a:ext cx="629602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381000</xdr:colOff>
      <xdr:row>79</xdr:row>
      <xdr:rowOff>171450</xdr:rowOff>
    </xdr:from>
    <xdr:to>
      <xdr:col>10</xdr:col>
      <xdr:colOff>590550</xdr:colOff>
      <xdr:row>101</xdr:row>
      <xdr:rowOff>114300</xdr:rowOff>
    </xdr:to>
    <xdr:graphicFrame>
      <xdr:nvGraphicFramePr>
        <xdr:cNvPr id="4" name="Chart 4"/>
        <xdr:cNvGraphicFramePr/>
      </xdr:nvGraphicFramePr>
      <xdr:xfrm>
        <a:off x="381000" y="15154275"/>
        <a:ext cx="6305550" cy="413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02_procjena_nace41empcl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jena_nace41empcl"/>
    </sheetNames>
    <sheetDataSet>
      <sheetData sheetId="0">
        <row r="2">
          <cell r="Y2">
            <v>1759985360.1007798</v>
          </cell>
          <cell r="Z2">
            <v>349410179.39464724</v>
          </cell>
          <cell r="AA2">
            <v>1170222456.9027295</v>
          </cell>
          <cell r="AB2">
            <v>162928417.00757474</v>
          </cell>
          <cell r="AC2">
            <v>186481762.38707247</v>
          </cell>
        </row>
        <row r="3">
          <cell r="Y3">
            <v>13869.448786409013</v>
          </cell>
          <cell r="AB3">
            <v>13868.217079743514</v>
          </cell>
        </row>
        <row r="5">
          <cell r="Y5">
            <v>1181011535.0939088</v>
          </cell>
          <cell r="Z5">
            <v>324260031.7210538</v>
          </cell>
          <cell r="AA5">
            <v>1049060960.7003342</v>
          </cell>
          <cell r="AB5">
            <v>156575587.3433892</v>
          </cell>
          <cell r="AC5">
            <v>166706711.37766463</v>
          </cell>
        </row>
        <row r="6">
          <cell r="Y6">
            <v>11763.111117598073</v>
          </cell>
          <cell r="AB6">
            <v>11756.283628242993</v>
          </cell>
        </row>
        <row r="8">
          <cell r="Y8">
            <v>8648204570.176725</v>
          </cell>
          <cell r="Z8">
            <v>2731361460.7535634</v>
          </cell>
          <cell r="AA8">
            <v>8215308122.170977</v>
          </cell>
          <cell r="AB8">
            <v>1631673951.516621</v>
          </cell>
          <cell r="AC8">
            <v>1099687509.236943</v>
          </cell>
        </row>
        <row r="9">
          <cell r="Y9">
            <v>85376.0543279192</v>
          </cell>
          <cell r="AB9">
            <v>85375.0819279201</v>
          </cell>
        </row>
        <row r="11">
          <cell r="Q11">
            <v>37163990798.002235</v>
          </cell>
          <cell r="R11">
            <v>8489441342.632128</v>
          </cell>
          <cell r="S11">
            <v>8489441342.632128</v>
          </cell>
          <cell r="T11">
            <v>4470880152.72344</v>
          </cell>
          <cell r="U11">
            <v>4017583456.9086905</v>
          </cell>
        </row>
        <row r="12">
          <cell r="Q12">
            <v>267865.8247625714</v>
          </cell>
          <cell r="R12">
            <v>267865.8247625714</v>
          </cell>
          <cell r="S12">
            <v>20644163652.033756</v>
          </cell>
          <cell r="T12">
            <v>267812.21971537155</v>
          </cell>
          <cell r="U12">
            <v>37163990798.002235</v>
          </cell>
          <cell r="Y12">
            <v>9278035746.820955</v>
          </cell>
          <cell r="Z12">
            <v>2014670144.751365</v>
          </cell>
          <cell r="AA12">
            <v>4781019917.074817</v>
          </cell>
          <cell r="AB12">
            <v>936125049.310479</v>
          </cell>
          <cell r="AC12">
            <v>1078545095.4408865</v>
          </cell>
        </row>
        <row r="13">
          <cell r="Y13">
            <v>68660.00198540455</v>
          </cell>
          <cell r="AB13">
            <v>68631.92175466877</v>
          </cell>
        </row>
        <row r="15">
          <cell r="Y15">
            <v>6177612485.334814</v>
          </cell>
          <cell r="Z15">
            <v>1102135616.9778817</v>
          </cell>
          <cell r="AA15">
            <v>2752465042.143957</v>
          </cell>
          <cell r="AB15">
            <v>542395081.9233727</v>
          </cell>
          <cell r="AC15">
            <v>558762802.0545087</v>
          </cell>
        </row>
        <row r="16">
          <cell r="Y16">
            <v>36677.19286934265</v>
          </cell>
          <cell r="AB16">
            <v>36660.487494730565</v>
          </cell>
        </row>
        <row r="17">
          <cell r="C17">
            <v>266367152.43681</v>
          </cell>
          <cell r="G17">
            <v>40909025.2006644</v>
          </cell>
          <cell r="I17">
            <v>14608060.3599469</v>
          </cell>
          <cell r="M17">
            <v>1395.46645038252</v>
          </cell>
        </row>
        <row r="18">
          <cell r="C18">
            <v>2823733225.8641</v>
          </cell>
          <cell r="G18">
            <v>415302680.548376</v>
          </cell>
          <cell r="I18">
            <v>210292541.330589</v>
          </cell>
          <cell r="M18">
            <v>15636.1249759269</v>
          </cell>
          <cell r="Y18">
            <v>21708342565.846466</v>
          </cell>
          <cell r="Z18">
            <v>5372635580.902881</v>
          </cell>
          <cell r="AA18">
            <v>13110678692.814981</v>
          </cell>
          <cell r="AB18">
            <v>2992360021.4895883</v>
          </cell>
          <cell r="AC18">
            <v>2380275559.4132953</v>
          </cell>
        </row>
        <row r="19">
          <cell r="C19">
            <v>2275765558.53935</v>
          </cell>
          <cell r="G19">
            <v>332936900.378703</v>
          </cell>
          <cell r="I19">
            <v>146365034.465539</v>
          </cell>
          <cell r="M19">
            <v>9077.78108968703</v>
          </cell>
          <cell r="Y19">
            <v>162528.62990782422</v>
          </cell>
          <cell r="AB19">
            <v>162519.81046597223</v>
          </cell>
        </row>
        <row r="20">
          <cell r="C20">
            <v>3772521168.12191</v>
          </cell>
          <cell r="G20">
            <v>363572363.898163</v>
          </cell>
          <cell r="I20">
            <v>178153175.651405</v>
          </cell>
          <cell r="M20">
            <v>11309.6031091572</v>
          </cell>
        </row>
        <row r="21">
          <cell r="C21">
            <v>5296808793.76788</v>
          </cell>
          <cell r="G21">
            <v>561461495.442403</v>
          </cell>
          <cell r="I21">
            <v>241513850.541772</v>
          </cell>
          <cell r="M21">
            <v>15801.7227459093</v>
          </cell>
        </row>
        <row r="22">
          <cell r="C22">
            <v>4636778132.59626</v>
          </cell>
          <cell r="G22">
            <v>567981326.003509</v>
          </cell>
          <cell r="I22">
            <v>272416894.803057</v>
          </cell>
          <cell r="M22">
            <v>20295.6075807166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L7" sqref="L7"/>
    </sheetView>
  </sheetViews>
  <sheetFormatPr defaultColWidth="9.140625" defaultRowHeight="15"/>
  <cols>
    <col min="1" max="1" width="3.57421875" style="69" customWidth="1"/>
    <col min="2" max="2" width="17.140625" style="69" customWidth="1"/>
    <col min="3" max="3" width="9.00390625" style="68" customWidth="1"/>
    <col min="4" max="4" width="10.8515625" style="68" customWidth="1"/>
    <col min="5" max="5" width="13.00390625" style="69" customWidth="1"/>
    <col min="6" max="6" width="14.57421875" style="69" customWidth="1"/>
    <col min="7" max="7" width="13.00390625" style="68" customWidth="1"/>
    <col min="8" max="8" width="4.7109375" style="68" customWidth="1"/>
    <col min="9" max="9" width="17.57421875" style="69" customWidth="1"/>
    <col min="10" max="10" width="18.8515625" style="70" customWidth="1"/>
    <col min="11" max="11" width="9.140625" style="70" customWidth="1"/>
    <col min="12" max="12" width="16.57421875" style="70" customWidth="1"/>
    <col min="13" max="16384" width="9.140625" style="70" customWidth="1"/>
  </cols>
  <sheetData>
    <row r="1" spans="1:9" ht="22.5" customHeight="1">
      <c r="A1" s="170" t="s">
        <v>123</v>
      </c>
      <c r="B1" s="171"/>
      <c r="C1" s="171"/>
      <c r="D1" s="171"/>
      <c r="E1" s="171"/>
      <c r="F1" s="171"/>
      <c r="G1" s="171"/>
      <c r="H1" s="171"/>
      <c r="I1" s="171"/>
    </row>
    <row r="2" spans="1:9" ht="12" customHeight="1" thickBot="1">
      <c r="A2" s="71" t="s">
        <v>118</v>
      </c>
      <c r="B2" s="55"/>
      <c r="C2" s="55"/>
      <c r="D2" s="55"/>
      <c r="E2" s="55"/>
      <c r="F2" s="55"/>
      <c r="G2" s="55"/>
      <c r="H2" s="55"/>
      <c r="I2" s="55"/>
    </row>
    <row r="3" spans="1:13" ht="87.75" customHeight="1">
      <c r="A3" s="172" t="s">
        <v>57</v>
      </c>
      <c r="B3" s="173"/>
      <c r="C3" s="176" t="s">
        <v>91</v>
      </c>
      <c r="D3" s="176" t="s">
        <v>52</v>
      </c>
      <c r="E3" s="176" t="s">
        <v>53</v>
      </c>
      <c r="F3" s="176" t="s">
        <v>54</v>
      </c>
      <c r="G3" s="176" t="s">
        <v>55</v>
      </c>
      <c r="H3" s="178" t="s">
        <v>28</v>
      </c>
      <c r="I3" s="179"/>
      <c r="K3" s="182"/>
      <c r="L3" s="168"/>
      <c r="M3" s="168"/>
    </row>
    <row r="4" spans="1:13" ht="1.5" customHeight="1" thickBot="1">
      <c r="A4" s="174"/>
      <c r="B4" s="175"/>
      <c r="C4" s="177"/>
      <c r="D4" s="177"/>
      <c r="E4" s="177"/>
      <c r="F4" s="177"/>
      <c r="G4" s="177"/>
      <c r="H4" s="180"/>
      <c r="I4" s="181"/>
      <c r="K4" s="182"/>
      <c r="L4" s="168"/>
      <c r="M4" s="168"/>
    </row>
    <row r="5" spans="1:9" ht="1.5" customHeight="1">
      <c r="A5" s="57"/>
      <c r="B5" s="57"/>
      <c r="C5" s="57"/>
      <c r="D5" s="57"/>
      <c r="E5" s="57"/>
      <c r="F5" s="57"/>
      <c r="G5" s="57"/>
      <c r="H5" s="72"/>
      <c r="I5" s="72"/>
    </row>
    <row r="6" spans="1:9" ht="27" customHeight="1">
      <c r="A6" s="169" t="s">
        <v>31</v>
      </c>
      <c r="B6" s="169"/>
      <c r="C6" s="134">
        <f>C8+C9+C10</f>
        <v>15661</v>
      </c>
      <c r="D6" s="134">
        <f>D8+D9+D10</f>
        <v>267865.8247625714</v>
      </c>
      <c r="E6" s="134">
        <f>E8+E9+E10</f>
        <v>37163990798.002235</v>
      </c>
      <c r="F6" s="134">
        <f>F8+F9+F10</f>
        <v>8489441342.632128</v>
      </c>
      <c r="G6" s="134">
        <f>G8+G9+G10</f>
        <v>4470880152.72344</v>
      </c>
      <c r="H6" s="91"/>
      <c r="I6" s="59" t="s">
        <v>30</v>
      </c>
    </row>
    <row r="7" spans="1:9" ht="4.5" customHeight="1">
      <c r="A7" s="56"/>
      <c r="B7" s="58"/>
      <c r="C7" s="135"/>
      <c r="D7" s="135"/>
      <c r="E7" s="136"/>
      <c r="F7" s="135"/>
      <c r="G7" s="135"/>
      <c r="H7" s="91"/>
      <c r="I7" s="73"/>
    </row>
    <row r="8" spans="1:12" ht="24" customHeight="1">
      <c r="A8" s="56"/>
      <c r="B8" s="60" t="s">
        <v>98</v>
      </c>
      <c r="C8" s="137">
        <f>C20+C26+C32+C38+C44+C50+C57+C63+C69+C75+C82+C88+C94+C99+C104</f>
        <v>13662</v>
      </c>
      <c r="D8" s="137">
        <f>D20+D26+D32+D38+D44+D50+D57+D63+D69+D75+D82+D88+D94+D99+D104</f>
        <v>68660.00198540455</v>
      </c>
      <c r="E8" s="137">
        <f>E20+E26+E32+E38+E44+E50+E57+E63+E69+E75+E82+E88+E94+E99+E104</f>
        <v>9278035746.820953</v>
      </c>
      <c r="F8" s="137">
        <f>F20+F26+F32+F38+F44+F50+F57+F63+F69+F75+F82+F88+F94+F99+F104</f>
        <v>2014670144.751365</v>
      </c>
      <c r="G8" s="137">
        <f>G20+G26+G32+G38+G44+G50+G57+G63+G69+G75+G82+G88+G94+G99+G104</f>
        <v>936125049.310479</v>
      </c>
      <c r="H8" s="91"/>
      <c r="I8" s="61" t="s">
        <v>49</v>
      </c>
      <c r="J8" s="60"/>
      <c r="L8" s="88"/>
    </row>
    <row r="9" spans="1:12" ht="24" customHeight="1">
      <c r="A9" s="56"/>
      <c r="B9" s="60" t="s">
        <v>92</v>
      </c>
      <c r="C9" s="137">
        <f aca="true" t="shared" si="0" ref="C9:G10">C21+C27+C33+C39+C45+C51+C58+C64+C70+C76+C83+C89+C95+C100+C105</f>
        <v>1197</v>
      </c>
      <c r="D9" s="137">
        <f t="shared" si="0"/>
        <v>36677.19286934265</v>
      </c>
      <c r="E9" s="137">
        <f t="shared" si="0"/>
        <v>6177612485.334814</v>
      </c>
      <c r="F9" s="137">
        <f t="shared" si="0"/>
        <v>1102135616.9778817</v>
      </c>
      <c r="G9" s="137">
        <f t="shared" si="0"/>
        <v>542395081.9233727</v>
      </c>
      <c r="H9" s="91"/>
      <c r="I9" s="61" t="s">
        <v>50</v>
      </c>
      <c r="J9" s="60"/>
      <c r="K9" s="74"/>
      <c r="L9" s="88"/>
    </row>
    <row r="10" spans="1:12" ht="22.5" customHeight="1">
      <c r="A10" s="56"/>
      <c r="B10" s="60" t="s">
        <v>93</v>
      </c>
      <c r="C10" s="137">
        <f t="shared" si="0"/>
        <v>802</v>
      </c>
      <c r="D10" s="137">
        <f t="shared" si="0"/>
        <v>162528.62990782422</v>
      </c>
      <c r="E10" s="137">
        <f t="shared" si="0"/>
        <v>21708342565.846466</v>
      </c>
      <c r="F10" s="137">
        <f t="shared" si="0"/>
        <v>5372635580.902881</v>
      </c>
      <c r="G10" s="137">
        <f t="shared" si="0"/>
        <v>2992360021.4895883</v>
      </c>
      <c r="H10" s="91"/>
      <c r="I10" s="61" t="s">
        <v>51</v>
      </c>
      <c r="J10" s="60"/>
      <c r="L10" s="88"/>
    </row>
    <row r="11" spans="1:9" ht="4.5" customHeight="1">
      <c r="A11" s="56"/>
      <c r="B11" s="58"/>
      <c r="C11" s="136"/>
      <c r="D11" s="136"/>
      <c r="E11" s="136"/>
      <c r="F11" s="136"/>
      <c r="G11" s="136"/>
      <c r="H11" s="91"/>
      <c r="I11" s="62"/>
    </row>
    <row r="12" spans="1:12" ht="30.75" customHeight="1">
      <c r="A12" s="169" t="s">
        <v>29</v>
      </c>
      <c r="B12" s="169"/>
      <c r="C12" s="136"/>
      <c r="D12" s="136"/>
      <c r="E12" s="136"/>
      <c r="F12" s="136"/>
      <c r="G12" s="136"/>
      <c r="H12" s="91"/>
      <c r="I12" s="59" t="s">
        <v>36</v>
      </c>
      <c r="J12" s="83"/>
      <c r="L12" s="105"/>
    </row>
    <row r="13" spans="1:12" ht="4.5" customHeight="1">
      <c r="A13" s="56"/>
      <c r="B13" s="58"/>
      <c r="C13" s="136"/>
      <c r="D13" s="136"/>
      <c r="E13" s="136"/>
      <c r="F13" s="136"/>
      <c r="G13" s="136"/>
      <c r="H13" s="91"/>
      <c r="I13" s="73"/>
      <c r="J13" s="83"/>
      <c r="L13" s="105"/>
    </row>
    <row r="14" spans="1:12" ht="22.5" customHeight="1">
      <c r="A14" s="56"/>
      <c r="B14" s="60" t="s">
        <v>94</v>
      </c>
      <c r="C14" s="137">
        <f>C20+C26+C32+C38</f>
        <v>2253</v>
      </c>
      <c r="D14" s="137">
        <f>D20+D26+D32+D38</f>
        <v>13869.448786409013</v>
      </c>
      <c r="E14" s="137">
        <f>E20+E26+E32+E38</f>
        <v>1759985360.1007798</v>
      </c>
      <c r="F14" s="137">
        <f>F20+F26+F32+F38</f>
        <v>349410179.39464724</v>
      </c>
      <c r="G14" s="137">
        <f>G20+G26+G32+G38</f>
        <v>162928417.00757474</v>
      </c>
      <c r="H14" s="91"/>
      <c r="I14" s="61" t="s">
        <v>49</v>
      </c>
      <c r="J14" s="106"/>
      <c r="L14" s="105"/>
    </row>
    <row r="15" spans="1:12" ht="24" customHeight="1">
      <c r="A15" s="56"/>
      <c r="B15" s="60" t="s">
        <v>95</v>
      </c>
      <c r="C15" s="137">
        <f aca="true" t="shared" si="1" ref="C15:G16">C21+C27+C33+C39</f>
        <v>364</v>
      </c>
      <c r="D15" s="137">
        <f t="shared" si="1"/>
        <v>11763.111117598073</v>
      </c>
      <c r="E15" s="137">
        <f t="shared" si="1"/>
        <v>1181011535.0939088</v>
      </c>
      <c r="F15" s="137">
        <f t="shared" si="1"/>
        <v>324260031.7210538</v>
      </c>
      <c r="G15" s="137">
        <f t="shared" si="1"/>
        <v>156575587.3433892</v>
      </c>
      <c r="H15" s="91"/>
      <c r="I15" s="61" t="s">
        <v>50</v>
      </c>
      <c r="J15" s="106"/>
      <c r="L15" s="105"/>
    </row>
    <row r="16" spans="1:10" ht="24.75" customHeight="1">
      <c r="A16" s="56"/>
      <c r="B16" s="60" t="s">
        <v>93</v>
      </c>
      <c r="C16" s="137">
        <f t="shared" si="1"/>
        <v>371</v>
      </c>
      <c r="D16" s="137">
        <f t="shared" si="1"/>
        <v>85376.0543279192</v>
      </c>
      <c r="E16" s="137">
        <f t="shared" si="1"/>
        <v>8648204570.176725</v>
      </c>
      <c r="F16" s="137">
        <f t="shared" si="1"/>
        <v>2731361460.7535634</v>
      </c>
      <c r="G16" s="137">
        <f t="shared" si="1"/>
        <v>1631673951.516621</v>
      </c>
      <c r="H16" s="91"/>
      <c r="I16" s="61" t="s">
        <v>51</v>
      </c>
      <c r="J16" s="107"/>
    </row>
    <row r="17" spans="1:9" ht="4.5" customHeight="1">
      <c r="A17" s="56"/>
      <c r="B17" s="58"/>
      <c r="C17" s="136"/>
      <c r="D17" s="136"/>
      <c r="E17" s="136"/>
      <c r="F17" s="136"/>
      <c r="G17" s="136"/>
      <c r="H17" s="91"/>
      <c r="I17" s="73"/>
    </row>
    <row r="18" spans="1:9" ht="22.5">
      <c r="A18" s="75" t="s">
        <v>0</v>
      </c>
      <c r="B18" s="63" t="s">
        <v>1</v>
      </c>
      <c r="C18" s="138"/>
      <c r="D18" s="138"/>
      <c r="E18" s="138"/>
      <c r="F18" s="138"/>
      <c r="G18" s="138"/>
      <c r="H18" s="90" t="s">
        <v>0</v>
      </c>
      <c r="I18" s="64" t="s">
        <v>2</v>
      </c>
    </row>
    <row r="19" spans="1:9" ht="4.5" customHeight="1">
      <c r="A19" s="77"/>
      <c r="B19" s="63"/>
      <c r="C19" s="138"/>
      <c r="D19" s="138"/>
      <c r="E19" s="138"/>
      <c r="F19" s="138"/>
      <c r="G19" s="138"/>
      <c r="H19" s="78"/>
      <c r="I19" s="65"/>
    </row>
    <row r="20" spans="1:9" ht="24" customHeight="1">
      <c r="A20" s="79"/>
      <c r="B20" s="60" t="s">
        <v>94</v>
      </c>
      <c r="C20" s="137">
        <v>70</v>
      </c>
      <c r="D20" s="139">
        <v>339.514933004084</v>
      </c>
      <c r="E20" s="140">
        <v>29556646.5228037</v>
      </c>
      <c r="F20" s="139">
        <v>10933419.2038638</v>
      </c>
      <c r="G20" s="139">
        <v>3947353.29263866</v>
      </c>
      <c r="H20" s="78"/>
      <c r="I20" s="61" t="s">
        <v>49</v>
      </c>
    </row>
    <row r="21" spans="1:9" ht="24.75" customHeight="1">
      <c r="A21" s="79"/>
      <c r="B21" s="60" t="s">
        <v>95</v>
      </c>
      <c r="C21" s="137">
        <v>12</v>
      </c>
      <c r="D21" s="139">
        <v>380.208399631287</v>
      </c>
      <c r="E21" s="140">
        <v>20127786.3448808</v>
      </c>
      <c r="F21" s="139">
        <v>2909489.83757848</v>
      </c>
      <c r="G21" s="139">
        <v>5155437.25340044</v>
      </c>
      <c r="H21" s="78"/>
      <c r="I21" s="61" t="s">
        <v>50</v>
      </c>
    </row>
    <row r="22" spans="1:9" ht="23.25" customHeight="1">
      <c r="A22" s="79"/>
      <c r="B22" s="60" t="s">
        <v>93</v>
      </c>
      <c r="C22" s="137">
        <v>19</v>
      </c>
      <c r="D22" s="139">
        <v>13116.7035872799</v>
      </c>
      <c r="E22" s="140">
        <v>513282012.403037</v>
      </c>
      <c r="F22" s="139">
        <v>333196157.085278</v>
      </c>
      <c r="G22" s="139">
        <v>314888592.685032</v>
      </c>
      <c r="H22" s="78"/>
      <c r="I22" s="61" t="s">
        <v>51</v>
      </c>
    </row>
    <row r="23" spans="1:9" ht="4.5" customHeight="1">
      <c r="A23" s="79"/>
      <c r="B23" s="60"/>
      <c r="C23" s="141"/>
      <c r="D23" s="141"/>
      <c r="E23" s="141"/>
      <c r="F23" s="141"/>
      <c r="G23" s="141"/>
      <c r="H23" s="78"/>
      <c r="I23" s="66"/>
    </row>
    <row r="24" spans="1:12" ht="22.5">
      <c r="A24" s="75" t="s">
        <v>3</v>
      </c>
      <c r="B24" s="63" t="s">
        <v>4</v>
      </c>
      <c r="C24" s="138"/>
      <c r="D24" s="138"/>
      <c r="E24" s="138"/>
      <c r="F24" s="138"/>
      <c r="G24" s="138"/>
      <c r="H24" s="90" t="s">
        <v>3</v>
      </c>
      <c r="I24" s="89" t="s">
        <v>5</v>
      </c>
      <c r="J24" s="104"/>
      <c r="L24" s="105"/>
    </row>
    <row r="25" spans="1:12" ht="4.5" customHeight="1">
      <c r="A25" s="77"/>
      <c r="B25" s="63"/>
      <c r="C25" s="138"/>
      <c r="D25" s="138"/>
      <c r="E25" s="138"/>
      <c r="F25" s="138"/>
      <c r="G25" s="138"/>
      <c r="H25" s="78"/>
      <c r="I25" s="65"/>
      <c r="L25" s="105"/>
    </row>
    <row r="26" spans="1:12" ht="22.5" customHeight="1">
      <c r="A26" s="79"/>
      <c r="B26" s="60" t="s">
        <v>94</v>
      </c>
      <c r="C26" s="137">
        <v>2012</v>
      </c>
      <c r="D26" s="139">
        <v>12503.033241559</v>
      </c>
      <c r="E26" s="139">
        <v>1217452048.27401</v>
      </c>
      <c r="F26" s="139">
        <v>297616710.305002</v>
      </c>
      <c r="G26" s="139">
        <v>143292822.757742</v>
      </c>
      <c r="H26" s="78"/>
      <c r="I26" s="61" t="s">
        <v>49</v>
      </c>
      <c r="L26" s="105"/>
    </row>
    <row r="27" spans="1:12" ht="21.75" customHeight="1">
      <c r="A27" s="79"/>
      <c r="B27" s="60" t="s">
        <v>95</v>
      </c>
      <c r="C27" s="137">
        <v>303</v>
      </c>
      <c r="D27" s="139">
        <v>9862.39325277466</v>
      </c>
      <c r="E27" s="139">
        <v>1071478912.40053</v>
      </c>
      <c r="F27" s="139">
        <v>282560749.069759</v>
      </c>
      <c r="G27" s="139">
        <v>123392162.834636</v>
      </c>
      <c r="H27" s="78"/>
      <c r="I27" s="61" t="s">
        <v>50</v>
      </c>
      <c r="L27" s="105"/>
    </row>
    <row r="28" spans="1:9" ht="23.25" customHeight="1">
      <c r="A28" s="79"/>
      <c r="B28" s="60" t="s">
        <v>93</v>
      </c>
      <c r="C28" s="137">
        <v>305</v>
      </c>
      <c r="D28" s="139">
        <v>58285.9627541902</v>
      </c>
      <c r="E28" s="139">
        <v>6368262969.30573</v>
      </c>
      <c r="F28" s="139">
        <v>1591583694.84528</v>
      </c>
      <c r="G28" s="139">
        <v>880795827.390797</v>
      </c>
      <c r="H28" s="78"/>
      <c r="I28" s="61" t="s">
        <v>51</v>
      </c>
    </row>
    <row r="29" spans="1:9" ht="4.5" customHeight="1">
      <c r="A29" s="79"/>
      <c r="B29" s="60"/>
      <c r="C29" s="141"/>
      <c r="D29" s="141"/>
      <c r="E29" s="141"/>
      <c r="F29" s="141"/>
      <c r="G29" s="141"/>
      <c r="H29" s="78"/>
      <c r="I29" s="66"/>
    </row>
    <row r="30" spans="1:9" ht="67.5">
      <c r="A30" s="93" t="s">
        <v>6</v>
      </c>
      <c r="B30" s="63" t="s">
        <v>61</v>
      </c>
      <c r="C30" s="138"/>
      <c r="D30" s="138"/>
      <c r="E30" s="138"/>
      <c r="F30" s="138"/>
      <c r="G30" s="138"/>
      <c r="H30" s="76" t="s">
        <v>6</v>
      </c>
      <c r="I30" s="89" t="s">
        <v>8</v>
      </c>
    </row>
    <row r="31" spans="1:9" ht="4.5" customHeight="1">
      <c r="A31" s="77"/>
      <c r="B31" s="63"/>
      <c r="C31" s="138"/>
      <c r="D31" s="138"/>
      <c r="E31" s="138"/>
      <c r="F31" s="138"/>
      <c r="G31" s="138"/>
      <c r="H31" s="78"/>
      <c r="I31" s="65"/>
    </row>
    <row r="32" spans="1:9" ht="23.25" customHeight="1">
      <c r="A32" s="77"/>
      <c r="B32" s="60" t="s">
        <v>94</v>
      </c>
      <c r="C32" s="137">
        <v>55</v>
      </c>
      <c r="D32" s="139">
        <v>162.655093175596</v>
      </c>
      <c r="E32" s="139">
        <v>372829183.552736</v>
      </c>
      <c r="F32" s="139">
        <v>7777726.80645743</v>
      </c>
      <c r="G32" s="139">
        <v>3222595.33180817</v>
      </c>
      <c r="H32" s="78"/>
      <c r="I32" s="61" t="s">
        <v>49</v>
      </c>
    </row>
    <row r="33" spans="1:9" ht="21.75" customHeight="1">
      <c r="A33" s="77"/>
      <c r="B33" s="60" t="s">
        <v>96</v>
      </c>
      <c r="C33" s="137">
        <v>6</v>
      </c>
      <c r="D33" s="139">
        <v>166.928666504785</v>
      </c>
      <c r="E33" s="139">
        <v>11486753.0952605</v>
      </c>
      <c r="F33" s="139">
        <v>5681385.39942372</v>
      </c>
      <c r="G33" s="139">
        <v>4690683.85998447</v>
      </c>
      <c r="H33" s="78"/>
      <c r="I33" s="61" t="s">
        <v>50</v>
      </c>
    </row>
    <row r="34" spans="1:9" ht="21" customHeight="1">
      <c r="A34" s="79"/>
      <c r="B34" s="60" t="s">
        <v>93</v>
      </c>
      <c r="C34" s="137">
        <v>8</v>
      </c>
      <c r="D34" s="139">
        <v>8307.21319194395</v>
      </c>
      <c r="E34" s="139">
        <v>1507802074.26059</v>
      </c>
      <c r="F34" s="139">
        <v>662110002.655509</v>
      </c>
      <c r="G34" s="139">
        <v>317001366.031383</v>
      </c>
      <c r="H34" s="78"/>
      <c r="I34" s="61" t="s">
        <v>51</v>
      </c>
    </row>
    <row r="35" spans="1:9" ht="4.5" customHeight="1">
      <c r="A35" s="79"/>
      <c r="B35" s="60"/>
      <c r="C35" s="141"/>
      <c r="D35" s="141"/>
      <c r="E35" s="141"/>
      <c r="F35" s="141"/>
      <c r="G35" s="141"/>
      <c r="H35" s="78"/>
      <c r="I35" s="66"/>
    </row>
    <row r="36" spans="1:9" ht="81.75" customHeight="1">
      <c r="A36" s="93" t="s">
        <v>9</v>
      </c>
      <c r="B36" s="63" t="s">
        <v>62</v>
      </c>
      <c r="C36" s="138"/>
      <c r="D36" s="138"/>
      <c r="E36" s="138"/>
      <c r="F36" s="138"/>
      <c r="G36" s="138"/>
      <c r="H36" s="76" t="s">
        <v>9</v>
      </c>
      <c r="I36" s="89" t="s">
        <v>10</v>
      </c>
    </row>
    <row r="37" spans="1:9" ht="3" customHeight="1">
      <c r="A37" s="77"/>
      <c r="B37" s="63"/>
      <c r="C37" s="138"/>
      <c r="D37" s="138"/>
      <c r="E37" s="138"/>
      <c r="F37" s="138"/>
      <c r="G37" s="138"/>
      <c r="H37" s="78"/>
      <c r="I37" s="67"/>
    </row>
    <row r="38" spans="1:9" ht="13.5" customHeight="1">
      <c r="A38" s="79"/>
      <c r="B38" s="60" t="s">
        <v>58</v>
      </c>
      <c r="C38" s="137">
        <v>116</v>
      </c>
      <c r="D38" s="139">
        <v>864.245518670333</v>
      </c>
      <c r="E38" s="139">
        <v>140147481.75123</v>
      </c>
      <c r="F38" s="139">
        <v>33082323.079324</v>
      </c>
      <c r="G38" s="139">
        <v>12465645.6253859</v>
      </c>
      <c r="H38" s="78"/>
      <c r="I38" s="61" t="s">
        <v>49</v>
      </c>
    </row>
    <row r="39" spans="1:9" ht="24" customHeight="1">
      <c r="A39" s="79"/>
      <c r="B39" s="60" t="s">
        <v>59</v>
      </c>
      <c r="C39" s="137">
        <v>43</v>
      </c>
      <c r="D39" s="139">
        <v>1353.58079868734</v>
      </c>
      <c r="E39" s="139">
        <v>77918083.2532377</v>
      </c>
      <c r="F39" s="139">
        <v>33108407.4142926</v>
      </c>
      <c r="G39" s="139">
        <v>23337303.3953683</v>
      </c>
      <c r="H39" s="78"/>
      <c r="I39" s="61" t="s">
        <v>50</v>
      </c>
    </row>
    <row r="40" spans="1:9" ht="23.25" customHeight="1">
      <c r="A40" s="79"/>
      <c r="B40" s="60" t="s">
        <v>60</v>
      </c>
      <c r="C40" s="137">
        <v>39</v>
      </c>
      <c r="D40" s="139">
        <v>5666.17479450514</v>
      </c>
      <c r="E40" s="139">
        <v>258857514.207369</v>
      </c>
      <c r="F40" s="139">
        <v>144471606.167496</v>
      </c>
      <c r="G40" s="139">
        <v>118988165.409409</v>
      </c>
      <c r="H40" s="78"/>
      <c r="I40" s="61" t="s">
        <v>51</v>
      </c>
    </row>
    <row r="41" spans="1:9" ht="3" customHeight="1">
      <c r="A41" s="79"/>
      <c r="B41" s="60"/>
      <c r="C41" s="141"/>
      <c r="D41" s="141"/>
      <c r="E41" s="141"/>
      <c r="F41" s="141"/>
      <c r="G41" s="141"/>
      <c r="H41" s="78"/>
      <c r="I41" s="66"/>
    </row>
    <row r="42" spans="1:9" ht="12">
      <c r="A42" s="75" t="s">
        <v>11</v>
      </c>
      <c r="B42" s="63" t="s">
        <v>12</v>
      </c>
      <c r="C42" s="138"/>
      <c r="D42" s="138"/>
      <c r="E42" s="138"/>
      <c r="F42" s="138"/>
      <c r="G42" s="138"/>
      <c r="H42" s="90" t="s">
        <v>11</v>
      </c>
      <c r="I42" s="89" t="s">
        <v>13</v>
      </c>
    </row>
    <row r="43" spans="1:9" ht="4.5" customHeight="1">
      <c r="A43" s="77"/>
      <c r="B43" s="63"/>
      <c r="C43" s="138"/>
      <c r="D43" s="138"/>
      <c r="E43" s="138"/>
      <c r="F43" s="138"/>
      <c r="G43" s="138"/>
      <c r="H43" s="78"/>
      <c r="I43" s="67"/>
    </row>
    <row r="44" spans="1:9" ht="22.5" customHeight="1">
      <c r="A44" s="79"/>
      <c r="B44" s="60" t="s">
        <v>94</v>
      </c>
      <c r="C44" s="137">
        <v>950</v>
      </c>
      <c r="D44" s="139">
        <v>5964.32288924628</v>
      </c>
      <c r="E44" s="139">
        <v>466568254.522592</v>
      </c>
      <c r="F44" s="139">
        <v>183760368.962321</v>
      </c>
      <c r="G44" s="139">
        <v>68963437.1714986</v>
      </c>
      <c r="H44" s="78"/>
      <c r="I44" s="61" t="s">
        <v>49</v>
      </c>
    </row>
    <row r="45" spans="1:9" ht="21.75" customHeight="1">
      <c r="A45" s="79"/>
      <c r="B45" s="60" t="s">
        <v>95</v>
      </c>
      <c r="C45" s="137">
        <v>143</v>
      </c>
      <c r="D45" s="139">
        <v>4018.80105834626</v>
      </c>
      <c r="E45" s="139">
        <v>336645242.833071</v>
      </c>
      <c r="F45" s="139">
        <v>109106079.608495</v>
      </c>
      <c r="G45" s="139">
        <v>50710998.7228425</v>
      </c>
      <c r="H45" s="78"/>
      <c r="I45" s="61" t="s">
        <v>50</v>
      </c>
    </row>
    <row r="46" spans="1:9" ht="23.25" customHeight="1">
      <c r="A46" s="79"/>
      <c r="B46" s="60" t="s">
        <v>93</v>
      </c>
      <c r="C46" s="137">
        <v>93</v>
      </c>
      <c r="D46" s="139">
        <v>10271.0060831326</v>
      </c>
      <c r="E46" s="139">
        <v>1131988113.25226</v>
      </c>
      <c r="F46" s="139">
        <v>284976809.717568</v>
      </c>
      <c r="G46" s="139">
        <v>144164257.502287</v>
      </c>
      <c r="H46" s="78"/>
      <c r="I46" s="61" t="s">
        <v>51</v>
      </c>
    </row>
    <row r="47" spans="1:9" ht="4.5" customHeight="1">
      <c r="A47" s="79"/>
      <c r="B47" s="60"/>
      <c r="C47" s="141"/>
      <c r="D47" s="141"/>
      <c r="E47" s="141"/>
      <c r="F47" s="141"/>
      <c r="G47" s="141"/>
      <c r="H47" s="78"/>
      <c r="I47" s="66"/>
    </row>
    <row r="48" spans="1:9" ht="56.25">
      <c r="A48" s="93" t="s">
        <v>14</v>
      </c>
      <c r="B48" s="63" t="s">
        <v>15</v>
      </c>
      <c r="C48" s="138"/>
      <c r="D48" s="138"/>
      <c r="E48" s="138"/>
      <c r="F48" s="138"/>
      <c r="G48" s="138"/>
      <c r="H48" s="76" t="s">
        <v>14</v>
      </c>
      <c r="I48" s="89" t="s">
        <v>16</v>
      </c>
    </row>
    <row r="49" spans="1:9" ht="4.5" customHeight="1">
      <c r="A49" s="77"/>
      <c r="B49" s="63"/>
      <c r="C49" s="138"/>
      <c r="D49" s="138"/>
      <c r="E49" s="138"/>
      <c r="F49" s="138"/>
      <c r="G49" s="138"/>
      <c r="H49" s="78"/>
      <c r="I49" s="67"/>
    </row>
    <row r="50" spans="1:9" ht="22.5" customHeight="1">
      <c r="A50" s="79"/>
      <c r="B50" s="60" t="s">
        <v>94</v>
      </c>
      <c r="C50" s="137">
        <v>5697</v>
      </c>
      <c r="D50" s="141">
        <f>'[1]procjena_nace41empcl'!$M$17+'[1]procjena_nace41empcl'!$M$18+'[1]procjena_nace41empcl'!$M$19</f>
        <v>26109.372515996452</v>
      </c>
      <c r="E50" s="141">
        <f>'[1]procjena_nace41empcl'!$C$17+'[1]procjena_nace41empcl'!$C$18+'[1]procjena_nace41empcl'!$C$19</f>
        <v>5365865936.84026</v>
      </c>
      <c r="F50" s="142">
        <f>'[1]procjena_nace41empcl'!$G$17+'[1]procjena_nace41empcl'!$G$18+'[1]procjena_nace41empcl'!$G$19</f>
        <v>789148606.1277435</v>
      </c>
      <c r="G50" s="142">
        <f>'[1]procjena_nace41empcl'!$I$17+'[1]procjena_nace41empcl'!$I$18+'[1]procjena_nace41empcl'!$I$19</f>
        <v>371265636.1560749</v>
      </c>
      <c r="H50" s="78"/>
      <c r="I50" s="61" t="s">
        <v>49</v>
      </c>
    </row>
    <row r="51" spans="1:9" ht="24.75" customHeight="1">
      <c r="A51" s="79"/>
      <c r="B51" s="60" t="s">
        <v>95</v>
      </c>
      <c r="C51" s="137">
        <v>368</v>
      </c>
      <c r="D51" s="139">
        <f>'[1]procjena_nace41empcl'!$M$20</f>
        <v>11309.6031091572</v>
      </c>
      <c r="E51" s="139">
        <f>'[1]procjena_nace41empcl'!$C$20</f>
        <v>3772521168.12191</v>
      </c>
      <c r="F51" s="139">
        <f>'[1]procjena_nace41empcl'!$G$20</f>
        <v>363572363.898163</v>
      </c>
      <c r="G51" s="139">
        <f>'[1]procjena_nace41empcl'!$I$20</f>
        <v>178153175.651405</v>
      </c>
      <c r="H51" s="78"/>
      <c r="I51" s="61" t="s">
        <v>50</v>
      </c>
    </row>
    <row r="52" spans="1:9" ht="25.5" customHeight="1">
      <c r="A52" s="79"/>
      <c r="B52" s="60" t="s">
        <v>93</v>
      </c>
      <c r="C52" s="137">
        <v>187</v>
      </c>
      <c r="D52" s="142">
        <f>'[1]procjena_nace41empcl'!$M$21+'[1]procjena_nace41empcl'!$M$22</f>
        <v>36097.3303266259</v>
      </c>
      <c r="E52" s="142">
        <f>'[1]procjena_nace41empcl'!$C$21+'[1]procjena_nace41empcl'!$C$22</f>
        <v>9933586926.36414</v>
      </c>
      <c r="F52" s="142">
        <f>'[1]procjena_nace41empcl'!$G$21+'[1]procjena_nace41empcl'!$G$22</f>
        <v>1129442821.445912</v>
      </c>
      <c r="G52" s="142">
        <f>'[1]procjena_nace41empcl'!$I$21+'[1]procjena_nace41empcl'!$I$22</f>
        <v>513930745.344829</v>
      </c>
      <c r="H52" s="78"/>
      <c r="I52" s="61" t="s">
        <v>51</v>
      </c>
    </row>
    <row r="53" spans="1:9" ht="9.75" customHeight="1">
      <c r="A53" s="79"/>
      <c r="B53" s="60"/>
      <c r="C53" s="141"/>
      <c r="D53" s="141"/>
      <c r="E53" s="141"/>
      <c r="F53" s="141"/>
      <c r="G53" s="141"/>
      <c r="H53" s="78"/>
      <c r="I53" s="66"/>
    </row>
    <row r="54" spans="1:9" ht="14.25" customHeight="1" hidden="1">
      <c r="A54" s="79"/>
      <c r="B54" s="60"/>
      <c r="C54" s="141"/>
      <c r="D54" s="141"/>
      <c r="E54" s="141"/>
      <c r="F54" s="141"/>
      <c r="G54" s="141"/>
      <c r="H54" s="78"/>
      <c r="I54" s="66"/>
    </row>
    <row r="55" spans="1:9" ht="24.75" customHeight="1">
      <c r="A55" s="93" t="s">
        <v>17</v>
      </c>
      <c r="B55" s="63" t="s">
        <v>18</v>
      </c>
      <c r="C55" s="138"/>
      <c r="D55" s="138"/>
      <c r="E55" s="138"/>
      <c r="F55" s="138"/>
      <c r="G55" s="138"/>
      <c r="H55" s="76" t="s">
        <v>17</v>
      </c>
      <c r="I55" s="89" t="s">
        <v>19</v>
      </c>
    </row>
    <row r="56" spans="1:9" ht="4.5" customHeight="1">
      <c r="A56" s="77"/>
      <c r="B56" s="63"/>
      <c r="C56" s="138"/>
      <c r="D56" s="138"/>
      <c r="E56" s="138"/>
      <c r="F56" s="138"/>
      <c r="G56" s="138"/>
      <c r="H56" s="78"/>
      <c r="I56" s="67"/>
    </row>
    <row r="57" spans="1:9" ht="22.5" customHeight="1">
      <c r="A57" s="79"/>
      <c r="B57" s="60" t="s">
        <v>94</v>
      </c>
      <c r="C57" s="137">
        <v>992</v>
      </c>
      <c r="D57" s="139">
        <v>5350.56277436461</v>
      </c>
      <c r="E57" s="139">
        <v>597371390.594352</v>
      </c>
      <c r="F57" s="139">
        <v>182013429.559088</v>
      </c>
      <c r="G57" s="139">
        <v>72462388.7450616</v>
      </c>
      <c r="H57" s="78"/>
      <c r="I57" s="61" t="s">
        <v>49</v>
      </c>
    </row>
    <row r="58" spans="1:9" ht="24" customHeight="1">
      <c r="A58" s="79"/>
      <c r="B58" s="60" t="s">
        <v>95</v>
      </c>
      <c r="C58" s="137">
        <v>92</v>
      </c>
      <c r="D58" s="139">
        <v>2698.96199740204</v>
      </c>
      <c r="E58" s="139">
        <v>416876105.645641</v>
      </c>
      <c r="F58" s="139">
        <v>88612623.2640366</v>
      </c>
      <c r="G58" s="139">
        <v>42372006.0254567</v>
      </c>
      <c r="H58" s="78"/>
      <c r="I58" s="61" t="s">
        <v>50</v>
      </c>
    </row>
    <row r="59" spans="1:9" ht="22.5" customHeight="1">
      <c r="A59" s="79"/>
      <c r="B59" s="60" t="s">
        <v>93</v>
      </c>
      <c r="C59" s="137">
        <v>37</v>
      </c>
      <c r="D59" s="139">
        <v>11952.7407884086</v>
      </c>
      <c r="E59" s="139">
        <v>450191082.39062</v>
      </c>
      <c r="F59" s="139">
        <v>304149445.991446</v>
      </c>
      <c r="G59" s="139">
        <v>258998947.842432</v>
      </c>
      <c r="H59" s="78"/>
      <c r="I59" s="61" t="s">
        <v>51</v>
      </c>
    </row>
    <row r="60" spans="1:9" ht="4.5" customHeight="1">
      <c r="A60" s="79"/>
      <c r="B60" s="60"/>
      <c r="C60" s="141"/>
      <c r="D60" s="141"/>
      <c r="E60" s="141"/>
      <c r="F60" s="141"/>
      <c r="G60" s="141"/>
      <c r="H60" s="78"/>
      <c r="I60" s="66"/>
    </row>
    <row r="61" spans="1:9" ht="78.75" customHeight="1">
      <c r="A61" s="93" t="s">
        <v>20</v>
      </c>
      <c r="B61" s="63" t="s">
        <v>56</v>
      </c>
      <c r="C61" s="138"/>
      <c r="D61" s="138"/>
      <c r="E61" s="138"/>
      <c r="F61" s="138"/>
      <c r="G61" s="138"/>
      <c r="H61" s="76" t="s">
        <v>20</v>
      </c>
      <c r="I61" s="89" t="s">
        <v>21</v>
      </c>
    </row>
    <row r="62" spans="1:9" ht="4.5" customHeight="1">
      <c r="A62" s="77"/>
      <c r="B62" s="63"/>
      <c r="C62" s="138"/>
      <c r="D62" s="138"/>
      <c r="E62" s="138"/>
      <c r="F62" s="138"/>
      <c r="G62" s="138"/>
      <c r="H62" s="78"/>
      <c r="I62" s="67"/>
    </row>
    <row r="63" spans="1:9" ht="22.5" customHeight="1">
      <c r="A63" s="79"/>
      <c r="B63" s="60" t="s">
        <v>94</v>
      </c>
      <c r="C63" s="137">
        <v>445</v>
      </c>
      <c r="D63" s="139">
        <v>2789.08032641805</v>
      </c>
      <c r="E63" s="139">
        <v>96466980.617718</v>
      </c>
      <c r="F63" s="139">
        <v>34644311.7210587</v>
      </c>
      <c r="G63" s="139">
        <v>26812697.8335288</v>
      </c>
      <c r="H63" s="78"/>
      <c r="I63" s="61" t="s">
        <v>49</v>
      </c>
    </row>
    <row r="64" spans="1:9" ht="22.5" customHeight="1">
      <c r="A64" s="79"/>
      <c r="B64" s="60" t="s">
        <v>95</v>
      </c>
      <c r="C64" s="137">
        <v>54</v>
      </c>
      <c r="D64" s="139">
        <v>1592.31539851401</v>
      </c>
      <c r="E64" s="139">
        <v>61601537.7177443</v>
      </c>
      <c r="F64" s="139">
        <v>26916909.2620276</v>
      </c>
      <c r="G64" s="139">
        <v>17522796.1473549</v>
      </c>
      <c r="H64" s="78"/>
      <c r="I64" s="61" t="s">
        <v>50</v>
      </c>
    </row>
    <row r="65" spans="1:9" ht="21.75" customHeight="1">
      <c r="A65" s="79"/>
      <c r="B65" s="60" t="s">
        <v>60</v>
      </c>
      <c r="C65" s="137">
        <v>16</v>
      </c>
      <c r="D65" s="139">
        <v>1959.38599809986</v>
      </c>
      <c r="E65" s="139">
        <v>66129463.1642699</v>
      </c>
      <c r="F65" s="139">
        <v>37319047.2150093</v>
      </c>
      <c r="G65" s="139">
        <v>25156636.566404</v>
      </c>
      <c r="H65" s="78"/>
      <c r="I65" s="61" t="s">
        <v>51</v>
      </c>
    </row>
    <row r="66" spans="1:9" ht="4.5" customHeight="1">
      <c r="A66" s="79"/>
      <c r="B66" s="60"/>
      <c r="C66" s="141"/>
      <c r="D66" s="141"/>
      <c r="E66" s="141"/>
      <c r="F66" s="141"/>
      <c r="G66" s="141"/>
      <c r="H66" s="78"/>
      <c r="I66" s="66"/>
    </row>
    <row r="67" spans="1:9" ht="22.5">
      <c r="A67" s="93" t="s">
        <v>37</v>
      </c>
      <c r="B67" s="63" t="s">
        <v>41</v>
      </c>
      <c r="C67" s="141"/>
      <c r="D67" s="141"/>
      <c r="E67" s="141"/>
      <c r="F67" s="141"/>
      <c r="G67" s="141"/>
      <c r="H67" s="76" t="s">
        <v>37</v>
      </c>
      <c r="I67" s="89" t="s">
        <v>48</v>
      </c>
    </row>
    <row r="68" spans="1:9" ht="4.5" customHeight="1">
      <c r="A68" s="75"/>
      <c r="B68" s="63"/>
      <c r="C68" s="141"/>
      <c r="D68" s="141"/>
      <c r="E68" s="141"/>
      <c r="F68" s="141"/>
      <c r="G68" s="141"/>
      <c r="H68" s="78"/>
      <c r="I68" s="66"/>
    </row>
    <row r="69" spans="1:9" ht="15" customHeight="1">
      <c r="A69" s="75"/>
      <c r="B69" s="60" t="s">
        <v>58</v>
      </c>
      <c r="C69" s="137">
        <v>556</v>
      </c>
      <c r="D69" s="139">
        <v>2808.85417017554</v>
      </c>
      <c r="E69" s="139">
        <v>203539010.554635</v>
      </c>
      <c r="F69" s="139">
        <v>111067297.123775</v>
      </c>
      <c r="G69" s="139">
        <v>49677871.3563078</v>
      </c>
      <c r="H69" s="78"/>
      <c r="I69" s="61" t="s">
        <v>49</v>
      </c>
    </row>
    <row r="70" spans="1:9" ht="22.5" customHeight="1">
      <c r="A70" s="79"/>
      <c r="B70" s="60" t="s">
        <v>59</v>
      </c>
      <c r="C70" s="137">
        <v>49</v>
      </c>
      <c r="D70" s="139">
        <v>1646.95679846102</v>
      </c>
      <c r="E70" s="139">
        <v>173490751.392335</v>
      </c>
      <c r="F70" s="139">
        <v>63103289.7216438</v>
      </c>
      <c r="G70" s="139">
        <v>33409169.6478608</v>
      </c>
      <c r="H70" s="78"/>
      <c r="I70" s="61" t="s">
        <v>50</v>
      </c>
    </row>
    <row r="71" spans="1:9" ht="24" customHeight="1">
      <c r="A71" s="79"/>
      <c r="B71" s="60" t="s">
        <v>93</v>
      </c>
      <c r="C71" s="137">
        <v>26</v>
      </c>
      <c r="D71" s="139">
        <v>8091.3403921533</v>
      </c>
      <c r="E71" s="139">
        <v>923448300.823272</v>
      </c>
      <c r="F71" s="139">
        <v>569433727.796983</v>
      </c>
      <c r="G71" s="139">
        <v>256547411.729209</v>
      </c>
      <c r="H71" s="78"/>
      <c r="I71" s="61" t="s">
        <v>51</v>
      </c>
    </row>
    <row r="72" spans="1:9" ht="4.5" customHeight="1">
      <c r="A72" s="79"/>
      <c r="B72" s="60"/>
      <c r="C72" s="141"/>
      <c r="D72" s="141"/>
      <c r="E72" s="141"/>
      <c r="F72" s="141"/>
      <c r="G72" s="141"/>
      <c r="H72" s="78"/>
      <c r="I72" s="66"/>
    </row>
    <row r="73" spans="1:9" ht="22.5">
      <c r="A73" s="93" t="s">
        <v>22</v>
      </c>
      <c r="B73" s="63" t="s">
        <v>23</v>
      </c>
      <c r="C73" s="138"/>
      <c r="D73" s="138"/>
      <c r="E73" s="138"/>
      <c r="F73" s="138"/>
      <c r="G73" s="138"/>
      <c r="H73" s="76" t="s">
        <v>22</v>
      </c>
      <c r="I73" s="89" t="s">
        <v>24</v>
      </c>
    </row>
    <row r="74" spans="1:9" ht="4.5" customHeight="1">
      <c r="A74" s="77"/>
      <c r="B74" s="63"/>
      <c r="C74" s="138"/>
      <c r="D74" s="138"/>
      <c r="E74" s="138"/>
      <c r="F74" s="138"/>
      <c r="G74" s="138"/>
      <c r="H74" s="78"/>
      <c r="I74" s="67"/>
    </row>
    <row r="75" spans="1:9" ht="24.75" customHeight="1">
      <c r="A75" s="80"/>
      <c r="B75" s="60" t="s">
        <v>94</v>
      </c>
      <c r="C75" s="137">
        <v>227</v>
      </c>
      <c r="D75" s="139">
        <v>944.195463377824</v>
      </c>
      <c r="E75" s="139">
        <v>113778824.514218</v>
      </c>
      <c r="F75" s="139">
        <v>60662106.5230312</v>
      </c>
      <c r="G75" s="139">
        <v>15541199.7503424</v>
      </c>
      <c r="H75" s="78"/>
      <c r="I75" s="61" t="s">
        <v>49</v>
      </c>
    </row>
    <row r="76" spans="1:9" ht="24.75" customHeight="1">
      <c r="A76" s="80"/>
      <c r="B76" s="60" t="s">
        <v>95</v>
      </c>
      <c r="C76" s="137">
        <v>15</v>
      </c>
      <c r="D76" s="139">
        <v>420.858432966899</v>
      </c>
      <c r="E76" s="139">
        <v>45118443.1298482</v>
      </c>
      <c r="F76" s="139">
        <v>26519924.2620046</v>
      </c>
      <c r="G76" s="139">
        <v>8112876.64032471</v>
      </c>
      <c r="H76" s="78"/>
      <c r="I76" s="61" t="s">
        <v>50</v>
      </c>
    </row>
    <row r="77" spans="1:9" ht="24" customHeight="1">
      <c r="A77" s="80"/>
      <c r="B77" s="60" t="s">
        <v>93</v>
      </c>
      <c r="C77" s="137">
        <v>8</v>
      </c>
      <c r="D77" s="139">
        <v>630.115199388936</v>
      </c>
      <c r="E77" s="139">
        <v>28377989.66968</v>
      </c>
      <c r="F77" s="139">
        <v>22812511.7570772</v>
      </c>
      <c r="G77" s="139">
        <v>13909435.1833111</v>
      </c>
      <c r="H77" s="78"/>
      <c r="I77" s="61" t="s">
        <v>51</v>
      </c>
    </row>
    <row r="78" spans="1:9" ht="21" customHeight="1">
      <c r="A78" s="80"/>
      <c r="B78" s="60"/>
      <c r="C78" s="143"/>
      <c r="D78" s="142"/>
      <c r="E78" s="142"/>
      <c r="F78" s="142"/>
      <c r="G78" s="142"/>
      <c r="H78" s="78"/>
      <c r="I78" s="61"/>
    </row>
    <row r="79" spans="1:9" ht="4.5" customHeight="1">
      <c r="A79" s="80"/>
      <c r="B79" s="60"/>
      <c r="C79" s="143"/>
      <c r="D79" s="141"/>
      <c r="E79" s="141"/>
      <c r="F79" s="141"/>
      <c r="G79" s="141"/>
      <c r="H79" s="78"/>
      <c r="I79" s="66"/>
    </row>
    <row r="80" spans="1:9" ht="33" customHeight="1">
      <c r="A80" s="93" t="s">
        <v>38</v>
      </c>
      <c r="B80" s="63" t="s">
        <v>63</v>
      </c>
      <c r="C80" s="143"/>
      <c r="D80" s="142"/>
      <c r="E80" s="142"/>
      <c r="F80" s="142"/>
      <c r="G80" s="142"/>
      <c r="H80" s="76" t="s">
        <v>38</v>
      </c>
      <c r="I80" s="89" t="s">
        <v>45</v>
      </c>
    </row>
    <row r="81" spans="1:7" ht="4.5" customHeight="1">
      <c r="A81" s="75"/>
      <c r="B81" s="63"/>
      <c r="C81" s="143"/>
      <c r="D81" s="142"/>
      <c r="E81" s="142"/>
      <c r="F81" s="142"/>
      <c r="G81" s="142"/>
    </row>
    <row r="82" spans="1:9" ht="24.75" customHeight="1">
      <c r="A82" s="41"/>
      <c r="B82" s="60" t="s">
        <v>94</v>
      </c>
      <c r="C82" s="137">
        <v>1632</v>
      </c>
      <c r="D82" s="139">
        <v>6451.36705117445</v>
      </c>
      <c r="E82" s="139">
        <v>451969752.55066</v>
      </c>
      <c r="F82" s="139">
        <v>196164594.092358</v>
      </c>
      <c r="G82" s="139">
        <v>112811237.594192</v>
      </c>
      <c r="I82" s="61" t="s">
        <v>49</v>
      </c>
    </row>
    <row r="83" spans="1:9" ht="24.75" customHeight="1">
      <c r="A83" s="41"/>
      <c r="B83" s="60" t="s">
        <v>95</v>
      </c>
      <c r="C83" s="137">
        <v>51</v>
      </c>
      <c r="D83" s="139">
        <v>1376.10775869168</v>
      </c>
      <c r="E83" s="139">
        <v>127045296.753344</v>
      </c>
      <c r="F83" s="139">
        <v>58467012.9771776</v>
      </c>
      <c r="G83" s="139">
        <v>30755042.297973</v>
      </c>
      <c r="I83" s="61" t="s">
        <v>50</v>
      </c>
    </row>
    <row r="84" spans="1:9" ht="23.25" customHeight="1">
      <c r="A84" s="41"/>
      <c r="B84" s="60" t="s">
        <v>93</v>
      </c>
      <c r="C84" s="137">
        <v>24</v>
      </c>
      <c r="D84" s="139">
        <v>2638.12119744164</v>
      </c>
      <c r="E84" s="139">
        <v>384569181.881458</v>
      </c>
      <c r="F84" s="139">
        <v>190449819.947308</v>
      </c>
      <c r="G84" s="139">
        <v>66404406.3468033</v>
      </c>
      <c r="I84" s="61" t="s">
        <v>51</v>
      </c>
    </row>
    <row r="85" spans="1:7" ht="4.5" customHeight="1">
      <c r="A85" s="41"/>
      <c r="B85" s="41"/>
      <c r="C85" s="143"/>
      <c r="D85" s="142"/>
      <c r="E85" s="142"/>
      <c r="F85" s="142"/>
      <c r="G85" s="142"/>
    </row>
    <row r="86" spans="1:9" ht="33.75">
      <c r="A86" s="93" t="s">
        <v>39</v>
      </c>
      <c r="B86" s="63" t="s">
        <v>43</v>
      </c>
      <c r="C86" s="143"/>
      <c r="D86" s="142"/>
      <c r="E86" s="142"/>
      <c r="F86" s="142"/>
      <c r="G86" s="142"/>
      <c r="H86" s="76" t="s">
        <v>39</v>
      </c>
      <c r="I86" s="89" t="s">
        <v>46</v>
      </c>
    </row>
    <row r="87" spans="1:7" ht="4.5" customHeight="1">
      <c r="A87" s="75"/>
      <c r="B87" s="63"/>
      <c r="C87" s="143"/>
      <c r="D87" s="142"/>
      <c r="E87" s="142"/>
      <c r="F87" s="142"/>
      <c r="G87" s="142"/>
    </row>
    <row r="88" spans="1:9" ht="22.5" customHeight="1">
      <c r="A88" s="41"/>
      <c r="B88" s="60" t="s">
        <v>94</v>
      </c>
      <c r="C88" s="137">
        <v>404</v>
      </c>
      <c r="D88" s="139">
        <v>1988.52551523288</v>
      </c>
      <c r="E88" s="139">
        <v>129695828.570661</v>
      </c>
      <c r="F88" s="139">
        <v>56581330.8824422</v>
      </c>
      <c r="G88" s="139">
        <v>23891728.0859457</v>
      </c>
      <c r="I88" s="61" t="s">
        <v>49</v>
      </c>
    </row>
    <row r="89" spans="1:9" ht="23.25" customHeight="1">
      <c r="A89" s="41"/>
      <c r="B89" s="60" t="s">
        <v>96</v>
      </c>
      <c r="C89" s="137">
        <v>32</v>
      </c>
      <c r="D89" s="139">
        <v>936.42119909189</v>
      </c>
      <c r="E89" s="139">
        <v>32828677.1065639</v>
      </c>
      <c r="F89" s="139">
        <v>21450367.0315982</v>
      </c>
      <c r="G89" s="139">
        <v>13027386.7025665</v>
      </c>
      <c r="I89" s="61" t="s">
        <v>50</v>
      </c>
    </row>
    <row r="90" spans="1:9" ht="24" customHeight="1">
      <c r="A90" s="41"/>
      <c r="B90" s="60" t="s">
        <v>93</v>
      </c>
      <c r="C90" s="137">
        <v>25</v>
      </c>
      <c r="D90" s="139">
        <v>4082.13519604129</v>
      </c>
      <c r="E90" s="139">
        <v>88866890.08302</v>
      </c>
      <c r="F90" s="139">
        <v>59448891.3871485</v>
      </c>
      <c r="G90" s="139">
        <v>52031934.7043412</v>
      </c>
      <c r="I90" s="61" t="s">
        <v>51</v>
      </c>
    </row>
    <row r="91" spans="1:7" ht="4.5" customHeight="1">
      <c r="A91" s="41"/>
      <c r="B91" s="41"/>
      <c r="C91" s="143"/>
      <c r="D91" s="142"/>
      <c r="E91" s="142"/>
      <c r="F91" s="142"/>
      <c r="G91" s="142"/>
    </row>
    <row r="92" spans="1:9" ht="18" customHeight="1">
      <c r="A92" s="75" t="s">
        <v>76</v>
      </c>
      <c r="B92" s="63" t="s">
        <v>77</v>
      </c>
      <c r="C92" s="143"/>
      <c r="D92" s="142"/>
      <c r="E92" s="142"/>
      <c r="F92" s="142"/>
      <c r="G92" s="142"/>
      <c r="H92" s="90" t="s">
        <v>76</v>
      </c>
      <c r="I92" s="89" t="s">
        <v>78</v>
      </c>
    </row>
    <row r="93" spans="1:9" ht="4.5" customHeight="1">
      <c r="A93" s="75"/>
      <c r="B93" s="63"/>
      <c r="C93" s="143"/>
      <c r="D93" s="142"/>
      <c r="E93" s="142"/>
      <c r="F93" s="142"/>
      <c r="G93" s="142"/>
      <c r="H93" s="92"/>
      <c r="I93" s="64"/>
    </row>
    <row r="94" spans="1:9" ht="21" customHeight="1">
      <c r="A94" s="81"/>
      <c r="B94" s="60" t="s">
        <v>94</v>
      </c>
      <c r="C94" s="137">
        <v>206</v>
      </c>
      <c r="D94" s="139">
        <v>961.930810178264</v>
      </c>
      <c r="E94" s="139">
        <v>32390201.5558247</v>
      </c>
      <c r="F94" s="139">
        <v>21009274.1909482</v>
      </c>
      <c r="G94" s="139">
        <v>11661092.4345515</v>
      </c>
      <c r="H94" s="82"/>
      <c r="I94" s="61" t="s">
        <v>79</v>
      </c>
    </row>
    <row r="95" spans="1:9" ht="21.75" customHeight="1">
      <c r="A95" s="81"/>
      <c r="B95" s="60" t="s">
        <v>96</v>
      </c>
      <c r="C95" s="137">
        <v>13</v>
      </c>
      <c r="D95" s="139">
        <v>458.972799554904</v>
      </c>
      <c r="E95" s="139">
        <v>12918515.8262721</v>
      </c>
      <c r="F95" s="139">
        <v>10467364.7834491</v>
      </c>
      <c r="G95" s="139">
        <v>5308580.52925192</v>
      </c>
      <c r="H95" s="82"/>
      <c r="I95" s="61" t="s">
        <v>80</v>
      </c>
    </row>
    <row r="96" spans="1:9" ht="24" customHeight="1">
      <c r="A96" s="81"/>
      <c r="B96" s="60" t="s">
        <v>93</v>
      </c>
      <c r="C96" s="137">
        <v>7</v>
      </c>
      <c r="D96" s="139">
        <v>692.348799328584</v>
      </c>
      <c r="E96" s="139">
        <v>26229762.6193633</v>
      </c>
      <c r="F96" s="139">
        <v>20230560.2731811</v>
      </c>
      <c r="G96" s="139">
        <v>11722897.5178315</v>
      </c>
      <c r="H96" s="82"/>
      <c r="I96" s="61" t="s">
        <v>81</v>
      </c>
    </row>
    <row r="97" spans="1:9" ht="32.25" customHeight="1">
      <c r="A97" s="93" t="s">
        <v>82</v>
      </c>
      <c r="B97" s="63" t="s">
        <v>83</v>
      </c>
      <c r="C97" s="143"/>
      <c r="D97" s="142"/>
      <c r="E97" s="142"/>
      <c r="F97" s="142"/>
      <c r="G97" s="142"/>
      <c r="H97" s="76" t="s">
        <v>82</v>
      </c>
      <c r="I97" s="89" t="s">
        <v>84</v>
      </c>
    </row>
    <row r="98" spans="1:9" ht="4.5" customHeight="1">
      <c r="A98" s="75"/>
      <c r="B98" s="63"/>
      <c r="C98" s="143"/>
      <c r="D98" s="142"/>
      <c r="E98" s="142"/>
      <c r="F98" s="142"/>
      <c r="G98" s="142"/>
      <c r="H98" s="92"/>
      <c r="I98" s="64"/>
    </row>
    <row r="99" spans="1:9" ht="22.5" customHeight="1">
      <c r="A99" s="81"/>
      <c r="B99" s="60" t="s">
        <v>94</v>
      </c>
      <c r="C99" s="137">
        <v>107</v>
      </c>
      <c r="D99" s="139">
        <v>741.497648403728</v>
      </c>
      <c r="E99" s="139">
        <v>26062110.9265452</v>
      </c>
      <c r="F99" s="139">
        <v>16261964.8652127</v>
      </c>
      <c r="G99" s="139">
        <v>9334753.94754572</v>
      </c>
      <c r="H99" s="82"/>
      <c r="I99" s="61" t="s">
        <v>79</v>
      </c>
    </row>
    <row r="100" spans="1:9" ht="24" customHeight="1">
      <c r="A100" s="81"/>
      <c r="B100" s="60" t="s">
        <v>96</v>
      </c>
      <c r="C100" s="137">
        <v>10</v>
      </c>
      <c r="D100" s="139">
        <v>324.781599685038</v>
      </c>
      <c r="E100" s="139">
        <v>10051115.3502528</v>
      </c>
      <c r="F100" s="139">
        <v>6566677.48243186</v>
      </c>
      <c r="G100" s="139">
        <v>4772652.96617165</v>
      </c>
      <c r="H100" s="82"/>
      <c r="I100" s="61" t="s">
        <v>80</v>
      </c>
    </row>
    <row r="101" spans="1:9" ht="21.75" customHeight="1">
      <c r="A101" s="81"/>
      <c r="B101" s="60" t="s">
        <v>93</v>
      </c>
      <c r="C101" s="137">
        <v>6</v>
      </c>
      <c r="D101" s="139">
        <v>473.558799540759</v>
      </c>
      <c r="E101" s="139">
        <v>20608784.0044143</v>
      </c>
      <c r="F101" s="139">
        <v>14290140.4793419</v>
      </c>
      <c r="G101" s="139">
        <v>10832278.3034952</v>
      </c>
      <c r="H101" s="82"/>
      <c r="I101" s="61" t="s">
        <v>81</v>
      </c>
    </row>
    <row r="102" spans="1:9" ht="23.25" customHeight="1">
      <c r="A102" s="93" t="s">
        <v>40</v>
      </c>
      <c r="B102" s="63" t="s">
        <v>44</v>
      </c>
      <c r="C102" s="143"/>
      <c r="D102" s="142"/>
      <c r="E102" s="142"/>
      <c r="F102" s="142"/>
      <c r="G102" s="142"/>
      <c r="H102" s="76" t="s">
        <v>40</v>
      </c>
      <c r="I102" s="89" t="s">
        <v>47</v>
      </c>
    </row>
    <row r="103" spans="1:9" ht="4.5" customHeight="1">
      <c r="A103" s="75"/>
      <c r="B103" s="63"/>
      <c r="C103" s="143"/>
      <c r="D103" s="142"/>
      <c r="E103" s="142"/>
      <c r="F103" s="142"/>
      <c r="G103" s="142"/>
      <c r="H103" s="92"/>
      <c r="I103" s="64"/>
    </row>
    <row r="104" spans="1:9" ht="24.75" customHeight="1">
      <c r="A104" s="81"/>
      <c r="B104" s="60" t="s">
        <v>94</v>
      </c>
      <c r="C104" s="137">
        <v>193</v>
      </c>
      <c r="D104" s="139">
        <v>680.84403442746</v>
      </c>
      <c r="E104" s="139">
        <v>34342095.4727103</v>
      </c>
      <c r="F104" s="139">
        <v>13946681.3087393</v>
      </c>
      <c r="G104" s="139">
        <v>10774589.2278553</v>
      </c>
      <c r="H104" s="82"/>
      <c r="I104" s="61" t="s">
        <v>79</v>
      </c>
    </row>
    <row r="105" spans="1:9" ht="21.75" customHeight="1">
      <c r="A105" s="81"/>
      <c r="B105" s="60" t="s">
        <v>96</v>
      </c>
      <c r="C105" s="137">
        <v>6</v>
      </c>
      <c r="D105" s="139">
        <v>130.301599873638</v>
      </c>
      <c r="E105" s="139">
        <v>7504096.36392279</v>
      </c>
      <c r="F105" s="139">
        <v>3092972.96580054</v>
      </c>
      <c r="G105" s="139">
        <v>1674809.24877583</v>
      </c>
      <c r="H105" s="82"/>
      <c r="I105" s="61" t="s">
        <v>80</v>
      </c>
    </row>
    <row r="106" spans="1:9" ht="21" customHeight="1">
      <c r="A106" s="81"/>
      <c r="B106" s="60" t="s">
        <v>93</v>
      </c>
      <c r="C106" s="137">
        <v>2</v>
      </c>
      <c r="D106" s="139">
        <v>264.492799743504</v>
      </c>
      <c r="E106" s="139">
        <v>6141501.41724418</v>
      </c>
      <c r="F106" s="139">
        <v>8720344.13834331</v>
      </c>
      <c r="G106" s="139">
        <v>6987118.93202413</v>
      </c>
      <c r="H106" s="82"/>
      <c r="I106" s="61" t="s">
        <v>81</v>
      </c>
    </row>
  </sheetData>
  <sheetProtection/>
  <mergeCells count="13">
    <mergeCell ref="F3:F4"/>
    <mergeCell ref="G3:G4"/>
    <mergeCell ref="A6:B6"/>
    <mergeCell ref="M3:M4"/>
    <mergeCell ref="A12:B12"/>
    <mergeCell ref="A1:I1"/>
    <mergeCell ref="A3:B4"/>
    <mergeCell ref="C3:C4"/>
    <mergeCell ref="D3:D4"/>
    <mergeCell ref="H3:I4"/>
    <mergeCell ref="K3:K4"/>
    <mergeCell ref="L3:L4"/>
    <mergeCell ref="E3:E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J3" sqref="J3"/>
    </sheetView>
  </sheetViews>
  <sheetFormatPr defaultColWidth="9.140625" defaultRowHeight="15"/>
  <cols>
    <col min="1" max="1" width="4.7109375" style="8" customWidth="1"/>
    <col min="2" max="2" width="20.57421875" style="8" customWidth="1"/>
    <col min="3" max="3" width="11.421875" style="40" customWidth="1"/>
    <col min="4" max="4" width="9.00390625" style="40" customWidth="1"/>
    <col min="5" max="5" width="9.7109375" style="112" customWidth="1"/>
    <col min="6" max="6" width="9.7109375" style="41" customWidth="1"/>
    <col min="7" max="7" width="10.140625" style="113" customWidth="1"/>
    <col min="8" max="8" width="4.7109375" style="9" customWidth="1"/>
    <col min="9" max="9" width="19.421875" style="8" customWidth="1"/>
  </cols>
  <sheetData>
    <row r="1" spans="1:9" s="108" customFormat="1" ht="11.25" customHeight="1">
      <c r="A1" s="43" t="s">
        <v>119</v>
      </c>
      <c r="B1" s="42"/>
      <c r="C1" s="46"/>
      <c r="D1" s="46"/>
      <c r="E1" s="109"/>
      <c r="F1" s="46"/>
      <c r="G1" s="109"/>
      <c r="H1" s="42"/>
      <c r="I1" s="42"/>
    </row>
    <row r="2" spans="1:9" ht="15.75" customHeight="1" thickBot="1">
      <c r="A2" s="45" t="s">
        <v>120</v>
      </c>
      <c r="B2" s="44"/>
      <c r="C2" s="47"/>
      <c r="D2" s="47"/>
      <c r="E2" s="110"/>
      <c r="F2" s="47"/>
      <c r="G2" s="110"/>
      <c r="H2" s="44"/>
      <c r="I2" s="44"/>
    </row>
    <row r="3" spans="1:12" ht="65.25" customHeight="1">
      <c r="A3" s="189" t="s">
        <v>27</v>
      </c>
      <c r="B3" s="190"/>
      <c r="C3" s="193" t="s">
        <v>124</v>
      </c>
      <c r="D3" s="195" t="s">
        <v>125</v>
      </c>
      <c r="E3" s="197" t="s">
        <v>126</v>
      </c>
      <c r="F3" s="195" t="s">
        <v>127</v>
      </c>
      <c r="G3" s="197" t="s">
        <v>128</v>
      </c>
      <c r="H3" s="183" t="s">
        <v>28</v>
      </c>
      <c r="I3" s="184"/>
      <c r="L3" s="11"/>
    </row>
    <row r="4" spans="1:9" ht="39" customHeight="1" thickBot="1">
      <c r="A4" s="191"/>
      <c r="B4" s="192"/>
      <c r="C4" s="194"/>
      <c r="D4" s="196"/>
      <c r="E4" s="198"/>
      <c r="F4" s="196"/>
      <c r="G4" s="198"/>
      <c r="H4" s="185"/>
      <c r="I4" s="186"/>
    </row>
    <row r="5" spans="1:9" ht="9.75" customHeight="1">
      <c r="A5" s="14"/>
      <c r="B5" s="14"/>
      <c r="C5" s="54"/>
      <c r="D5" s="52"/>
      <c r="E5" s="111"/>
      <c r="F5" s="52"/>
      <c r="G5" s="111"/>
      <c r="H5" s="15"/>
      <c r="I5" s="15"/>
    </row>
    <row r="6" spans="1:9" ht="25.5" customHeight="1">
      <c r="A6" s="187" t="s">
        <v>31</v>
      </c>
      <c r="B6" s="187"/>
      <c r="C6" s="115">
        <f>'[1]procjena_nace41empcl'!$Q$11/'[1]procjena_nace41empcl'!$Q$12</f>
        <v>138741.06870834803</v>
      </c>
      <c r="D6" s="116">
        <f>'[1]procjena_nace41empcl'!$R$11/'[1]procjena_nace41empcl'!$R$12</f>
        <v>31692.88710180526</v>
      </c>
      <c r="E6" s="117">
        <f>'[1]procjena_nace41empcl'!$S$11/'[1]procjena_nace41empcl'!$S$12*100</f>
        <v>41.12271868081123</v>
      </c>
      <c r="F6" s="116">
        <f>'[1]procjena_nace41empcl'!$T$11/'[1]procjena_nace41empcl'!$T$12</f>
        <v>16694.085719744424</v>
      </c>
      <c r="G6" s="117">
        <f>'[1]procjena_nace41empcl'!$U$11/'[1]procjena_nace41empcl'!$U$12*100</f>
        <v>10.810419900127242</v>
      </c>
      <c r="H6" s="15"/>
      <c r="I6" s="94" t="s">
        <v>30</v>
      </c>
    </row>
    <row r="7" spans="1:9" ht="4.5" customHeight="1">
      <c r="A7" s="14"/>
      <c r="B7" s="16"/>
      <c r="C7" s="118"/>
      <c r="D7" s="118"/>
      <c r="E7" s="119"/>
      <c r="F7" s="118"/>
      <c r="G7" s="120"/>
      <c r="H7" s="15"/>
      <c r="I7" s="17"/>
    </row>
    <row r="8" spans="1:9" ht="15" customHeight="1">
      <c r="A8" s="14"/>
      <c r="B8" s="18" t="s">
        <v>94</v>
      </c>
      <c r="C8" s="121">
        <f>'[1]procjena_nace41empcl'!$Y$12/'[1]procjena_nace41empcl'!$Y$13</f>
        <v>135130.14096319483</v>
      </c>
      <c r="D8" s="121">
        <f>'[1]procjena_nace41empcl'!$Z$12/'[1]procjena_nace41empcl'!$Y$13</f>
        <v>29342.704434812495</v>
      </c>
      <c r="E8" s="119">
        <f>'[1]procjena_nace41empcl'!$Z$12/'[1]procjena_nace41empcl'!$AA$12*100</f>
        <v>42.138919722049714</v>
      </c>
      <c r="F8" s="121">
        <f>'[1]procjena_nace41empcl'!$AB$12/'[1]procjena_nace41empcl'!$AB$13</f>
        <v>13639.790718038548</v>
      </c>
      <c r="G8" s="122">
        <f>'[1]procjena_nace41empcl'!$AC$12/'[1]procjena_nace41empcl'!$Y$12*100</f>
        <v>11.62471373114122</v>
      </c>
      <c r="H8" s="15"/>
      <c r="I8" s="18" t="s">
        <v>49</v>
      </c>
    </row>
    <row r="9" spans="1:9" ht="23.25" customHeight="1">
      <c r="A9" s="14"/>
      <c r="B9" s="18" t="s">
        <v>96</v>
      </c>
      <c r="C9" s="121">
        <f>'[1]procjena_nace41empcl'!$Y$15/'[1]procjena_nace41empcl'!$Y$16</f>
        <v>168431.98734815096</v>
      </c>
      <c r="D9" s="121">
        <f>'[1]procjena_nace41empcl'!$Z$15/'[1]procjena_nace41empcl'!$Y$16</f>
        <v>30049.617507645282</v>
      </c>
      <c r="E9" s="119">
        <f>'[1]procjena_nace41empcl'!$Z$15/'[1]procjena_nace41empcl'!$AA$15*100</f>
        <v>40.04176620239301</v>
      </c>
      <c r="F9" s="121">
        <f>'[1]procjena_nace41empcl'!$AB$15/'[1]procjena_nace41empcl'!$AB$16</f>
        <v>14795.086453810372</v>
      </c>
      <c r="G9" s="122">
        <f>'[1]procjena_nace41empcl'!$AC$15/'[1]procjena_nace41empcl'!$Y$15*100</f>
        <v>9.044963622774485</v>
      </c>
      <c r="H9" s="15"/>
      <c r="I9" s="18" t="s">
        <v>50</v>
      </c>
    </row>
    <row r="10" spans="1:9" ht="22.5" customHeight="1">
      <c r="A10" s="14"/>
      <c r="B10" s="18" t="s">
        <v>93</v>
      </c>
      <c r="C10" s="121">
        <f>'[1]procjena_nace41empcl'!$Y$18/'[1]procjena_nace41empcl'!$Y$19</f>
        <v>133566.26815938854</v>
      </c>
      <c r="D10" s="121">
        <f>'[1]procjena_nace41empcl'!$Z$18/'[1]procjena_nace41empcl'!$Y$19</f>
        <v>33056.54876897624</v>
      </c>
      <c r="E10" s="119">
        <f>'[1]procjena_nace41empcl'!$Z$18/'[1]procjena_nace41empcl'!$AA$18*100</f>
        <v>40.979080540256355</v>
      </c>
      <c r="F10" s="121">
        <f>'[1]procjena_nace41empcl'!$AB$18/'[1]procjena_nace41empcl'!$AB$19</f>
        <v>18412.278557979964</v>
      </c>
      <c r="G10" s="122">
        <f>'[1]procjena_nace41empcl'!$AC$18/'[1]procjena_nace41empcl'!$Y$18*100</f>
        <v>10.964796378136029</v>
      </c>
      <c r="H10" s="15"/>
      <c r="I10" s="18" t="s">
        <v>51</v>
      </c>
    </row>
    <row r="11" spans="1:9" ht="4.5" customHeight="1">
      <c r="A11" s="14"/>
      <c r="B11" s="16"/>
      <c r="C11" s="118"/>
      <c r="D11" s="118"/>
      <c r="E11" s="119"/>
      <c r="F11" s="118"/>
      <c r="G11" s="120"/>
      <c r="H11" s="15"/>
      <c r="I11" s="16"/>
    </row>
    <row r="12" spans="1:9" ht="42">
      <c r="A12" s="188" t="s">
        <v>29</v>
      </c>
      <c r="B12" s="188"/>
      <c r="C12" s="118"/>
      <c r="D12" s="118"/>
      <c r="E12" s="119"/>
      <c r="F12" s="118"/>
      <c r="G12" s="120"/>
      <c r="H12" s="15"/>
      <c r="I12" s="94" t="s">
        <v>36</v>
      </c>
    </row>
    <row r="13" spans="1:9" ht="4.5" customHeight="1">
      <c r="A13" s="14"/>
      <c r="B13" s="16"/>
      <c r="C13" s="118"/>
      <c r="D13" s="118"/>
      <c r="E13" s="119"/>
      <c r="F13" s="118"/>
      <c r="G13" s="120"/>
      <c r="H13" s="15"/>
      <c r="I13" s="17"/>
    </row>
    <row r="14" spans="1:9" ht="15" customHeight="1">
      <c r="A14" s="14"/>
      <c r="B14" s="18" t="s">
        <v>94</v>
      </c>
      <c r="C14" s="121">
        <f>'[1]procjena_nace41empcl'!$Y$2/'[1]procjena_nace41empcl'!$Y$3</f>
        <v>126896.561442689</v>
      </c>
      <c r="D14" s="121">
        <f>'[1]procjena_nace41empcl'!$Z$2/'[1]procjena_nace41empcl'!$Y$3</f>
        <v>25192.7949535415</v>
      </c>
      <c r="E14" s="123">
        <f>'[1]procjena_nace41empcl'!$Z$2/'[1]procjena_nace41empcl'!$AA$2*100</f>
        <v>29.858440789065348</v>
      </c>
      <c r="F14" s="121">
        <f>'[1]procjena_nace41empcl'!$AB$2/'[1]procjena_nace41empcl'!$AB$3</f>
        <v>11748.33189232051</v>
      </c>
      <c r="G14" s="122">
        <f>'[1]procjena_nace41empcl'!$AC$2/'[1]procjena_nace41empcl'!$Y$2*100</f>
        <v>10.595642816960375</v>
      </c>
      <c r="H14" s="15"/>
      <c r="I14" s="18" t="s">
        <v>49</v>
      </c>
    </row>
    <row r="15" spans="1:9" ht="24" customHeight="1">
      <c r="A15" s="14"/>
      <c r="B15" s="18" t="s">
        <v>96</v>
      </c>
      <c r="C15" s="121">
        <f>'[1]procjena_nace41empcl'!$Y$5/'[1]procjena_nace41empcl'!$Y$6</f>
        <v>100399.59014984305</v>
      </c>
      <c r="D15" s="121">
        <f>'[1]procjena_nace41empcl'!$Z$5/'[1]procjena_nace41empcl'!$Y$6</f>
        <v>27565.839383762017</v>
      </c>
      <c r="E15" s="119">
        <f>'[1]procjena_nace41empcl'!$Z$5/'[1]procjena_nace41empcl'!$AA$5*100</f>
        <v>30.909550909661498</v>
      </c>
      <c r="F15" s="121">
        <f>'[1]procjena_nace41empcl'!$AB$5/'[1]procjena_nace41empcl'!$AB$6</f>
        <v>13318.459497458538</v>
      </c>
      <c r="G15" s="122">
        <f>'[1]procjena_nace41empcl'!$AC$5/'[1]procjena_nace41empcl'!$Y$5*100</f>
        <v>14.115587056006937</v>
      </c>
      <c r="H15" s="15"/>
      <c r="I15" s="18" t="s">
        <v>50</v>
      </c>
    </row>
    <row r="16" spans="1:9" ht="24" customHeight="1">
      <c r="A16" s="14"/>
      <c r="B16" s="18" t="s">
        <v>93</v>
      </c>
      <c r="C16" s="121">
        <f>'[1]procjena_nace41empcl'!$Y$8/'[1]procjena_nace41empcl'!$Y$9</f>
        <v>101295.43509893309</v>
      </c>
      <c r="D16" s="121">
        <f>'[1]procjena_nace41empcl'!$Z$8/'[1]procjena_nace41empcl'!$Y$9</f>
        <v>31992.125687405638</v>
      </c>
      <c r="E16" s="119">
        <f>'[1]procjena_nace41empcl'!$Z$8/'[1]procjena_nace41empcl'!$AA$8*100</f>
        <v>33.24721873038858</v>
      </c>
      <c r="F16" s="121">
        <f>'[1]procjena_nace41empcl'!$AB$8/'[1]procjena_nace41empcl'!$AB$9</f>
        <v>19111.828822538642</v>
      </c>
      <c r="G16" s="122">
        <f>'[1]procjena_nace41empcl'!$AC$8/'[1]procjena_nace41empcl'!$Y$8*100</f>
        <v>12.715789737782195</v>
      </c>
      <c r="H16" s="15"/>
      <c r="I16" s="18" t="s">
        <v>51</v>
      </c>
    </row>
    <row r="17" spans="1:9" ht="4.5" customHeight="1">
      <c r="A17" s="14"/>
      <c r="B17" s="16"/>
      <c r="C17" s="124"/>
      <c r="D17" s="124"/>
      <c r="E17" s="125"/>
      <c r="F17" s="124"/>
      <c r="G17" s="126"/>
      <c r="H17" s="15"/>
      <c r="I17" s="17"/>
    </row>
    <row r="18" spans="1:9" ht="22.5">
      <c r="A18" s="19" t="s">
        <v>0</v>
      </c>
      <c r="B18" s="20" t="s">
        <v>1</v>
      </c>
      <c r="C18" s="127"/>
      <c r="D18" s="127"/>
      <c r="E18" s="128"/>
      <c r="F18" s="127"/>
      <c r="G18" s="129"/>
      <c r="H18" s="21" t="s">
        <v>0</v>
      </c>
      <c r="I18" s="22" t="s">
        <v>2</v>
      </c>
    </row>
    <row r="19" spans="1:9" ht="4.5" customHeight="1">
      <c r="A19" s="23"/>
      <c r="B19" s="24"/>
      <c r="C19" s="127"/>
      <c r="D19" s="127"/>
      <c r="E19" s="128"/>
      <c r="F19" s="127"/>
      <c r="G19" s="129"/>
      <c r="H19" s="25"/>
      <c r="I19" s="26"/>
    </row>
    <row r="20" spans="1:9" ht="15" customHeight="1">
      <c r="A20" s="27"/>
      <c r="B20" s="18" t="s">
        <v>94</v>
      </c>
      <c r="C20" s="130">
        <v>87055.51258462074</v>
      </c>
      <c r="D20" s="131">
        <v>32203.058366602927</v>
      </c>
      <c r="E20" s="132">
        <v>35.885702510232534</v>
      </c>
      <c r="F20" s="131">
        <v>11626.449704912324</v>
      </c>
      <c r="G20" s="133">
        <v>23.63619264396326</v>
      </c>
      <c r="H20" s="25"/>
      <c r="I20" s="18" t="s">
        <v>49</v>
      </c>
    </row>
    <row r="21" spans="1:9" ht="24.75" customHeight="1">
      <c r="A21" s="27"/>
      <c r="B21" s="18" t="s">
        <v>96</v>
      </c>
      <c r="C21" s="130">
        <v>52938.82608695661</v>
      </c>
      <c r="D21" s="131">
        <v>7652.355498721236</v>
      </c>
      <c r="E21" s="132">
        <v>18.377630335735724</v>
      </c>
      <c r="F21" s="131">
        <v>13559.50383631715</v>
      </c>
      <c r="G21" s="133">
        <v>-11.158442251614934</v>
      </c>
      <c r="H21" s="25"/>
      <c r="I21" s="18" t="s">
        <v>50</v>
      </c>
    </row>
    <row r="22" spans="1:9" ht="24" customHeight="1">
      <c r="A22" s="27"/>
      <c r="B22" s="18" t="s">
        <v>93</v>
      </c>
      <c r="C22" s="130">
        <v>39131.9365408851</v>
      </c>
      <c r="D22" s="131">
        <v>25402.430943731884</v>
      </c>
      <c r="E22" s="132">
        <v>63.66559687164269</v>
      </c>
      <c r="F22" s="131">
        <v>24006.686633553225</v>
      </c>
      <c r="G22" s="133">
        <v>3.5667652397432192</v>
      </c>
      <c r="H22" s="25"/>
      <c r="I22" s="18" t="s">
        <v>51</v>
      </c>
    </row>
    <row r="23" spans="1:9" ht="4.5" customHeight="1">
      <c r="A23" s="27"/>
      <c r="B23" s="18"/>
      <c r="C23" s="131"/>
      <c r="D23" s="131"/>
      <c r="E23" s="132"/>
      <c r="F23" s="131"/>
      <c r="G23" s="133"/>
      <c r="H23" s="25"/>
      <c r="I23" s="28"/>
    </row>
    <row r="24" spans="1:9" ht="22.5">
      <c r="A24" s="19" t="s">
        <v>3</v>
      </c>
      <c r="B24" s="20" t="s">
        <v>4</v>
      </c>
      <c r="C24" s="127"/>
      <c r="D24" s="127"/>
      <c r="E24" s="128"/>
      <c r="F24" s="127"/>
      <c r="G24" s="129"/>
      <c r="H24" s="21" t="s">
        <v>3</v>
      </c>
      <c r="I24" s="22" t="s">
        <v>5</v>
      </c>
    </row>
    <row r="25" spans="1:9" ht="4.5" customHeight="1">
      <c r="A25" s="23"/>
      <c r="B25" s="24"/>
      <c r="C25" s="127"/>
      <c r="D25" s="127"/>
      <c r="E25" s="128"/>
      <c r="F25" s="127"/>
      <c r="G25" s="129"/>
      <c r="H25" s="25"/>
      <c r="I25" s="26"/>
    </row>
    <row r="26" spans="1:9" ht="15" customHeight="1">
      <c r="A26" s="27"/>
      <c r="B26" s="18" t="s">
        <v>94</v>
      </c>
      <c r="C26" s="131">
        <v>97372.5355082081</v>
      </c>
      <c r="D26" s="131">
        <v>23803.560668442424</v>
      </c>
      <c r="E26" s="132">
        <v>29.380875046866294</v>
      </c>
      <c r="F26" s="131">
        <v>11461.773917767017</v>
      </c>
      <c r="G26" s="133">
        <v>12.675972558101654</v>
      </c>
      <c r="H26" s="25"/>
      <c r="I26" s="18" t="s">
        <v>49</v>
      </c>
    </row>
    <row r="27" spans="1:9" ht="24.75" customHeight="1">
      <c r="A27" s="27"/>
      <c r="B27" s="18" t="s">
        <v>96</v>
      </c>
      <c r="C27" s="131">
        <v>108642.89072016905</v>
      </c>
      <c r="D27" s="131">
        <v>28650.322678044104</v>
      </c>
      <c r="E27" s="132">
        <v>29.597764135990346</v>
      </c>
      <c r="F27" s="131">
        <v>12520.048650339755</v>
      </c>
      <c r="G27" s="133">
        <v>14.76378596016546</v>
      </c>
      <c r="H27" s="25"/>
      <c r="I27" s="18" t="s">
        <v>50</v>
      </c>
    </row>
    <row r="28" spans="1:9" ht="22.5" customHeight="1">
      <c r="A28" s="27"/>
      <c r="B28" s="18" t="s">
        <v>93</v>
      </c>
      <c r="C28" s="131">
        <v>109258.94792477993</v>
      </c>
      <c r="D28" s="131">
        <v>27306.46659398039</v>
      </c>
      <c r="E28" s="132">
        <v>26.439626474622663</v>
      </c>
      <c r="F28" s="131">
        <v>15111.880812509418</v>
      </c>
      <c r="G28" s="133">
        <v>11.161408862674122</v>
      </c>
      <c r="H28" s="25"/>
      <c r="I28" s="18" t="s">
        <v>51</v>
      </c>
    </row>
    <row r="29" spans="1:9" ht="4.5" customHeight="1">
      <c r="A29" s="27"/>
      <c r="B29" s="18"/>
      <c r="C29" s="131"/>
      <c r="D29" s="131"/>
      <c r="E29" s="132"/>
      <c r="F29" s="131"/>
      <c r="G29" s="133"/>
      <c r="H29" s="25"/>
      <c r="I29" s="28"/>
    </row>
    <row r="30" spans="1:9" ht="45">
      <c r="A30" s="19" t="s">
        <v>6</v>
      </c>
      <c r="B30" s="20" t="s">
        <v>7</v>
      </c>
      <c r="C30" s="127"/>
      <c r="D30" s="127"/>
      <c r="E30" s="128"/>
      <c r="F30" s="127"/>
      <c r="G30" s="129"/>
      <c r="H30" s="21" t="s">
        <v>6</v>
      </c>
      <c r="I30" s="22" t="s">
        <v>8</v>
      </c>
    </row>
    <row r="31" spans="1:9" ht="4.5" customHeight="1">
      <c r="A31" s="23"/>
      <c r="B31" s="24"/>
      <c r="C31" s="127"/>
      <c r="D31" s="127"/>
      <c r="E31" s="128"/>
      <c r="F31" s="127"/>
      <c r="G31" s="129"/>
      <c r="H31" s="25"/>
      <c r="I31" s="26"/>
    </row>
    <row r="32" spans="1:9" ht="15" customHeight="1">
      <c r="A32" s="23"/>
      <c r="B32" s="18" t="s">
        <v>94</v>
      </c>
      <c r="C32" s="131">
        <v>2292145.7685327097</v>
      </c>
      <c r="D32" s="131">
        <v>47817.29643141825</v>
      </c>
      <c r="E32" s="132">
        <v>29.40738665603569</v>
      </c>
      <c r="F32" s="131">
        <v>19812.446501931445</v>
      </c>
      <c r="G32" s="123">
        <v>1.2217743877351128</v>
      </c>
      <c r="H32" s="25"/>
      <c r="I32" s="18" t="s">
        <v>49</v>
      </c>
    </row>
    <row r="33" spans="1:9" ht="15" customHeight="1">
      <c r="A33" s="23"/>
      <c r="B33" s="18" t="s">
        <v>96</v>
      </c>
      <c r="C33" s="131">
        <v>68812.3456310677</v>
      </c>
      <c r="D33" s="131">
        <v>34034.809708737856</v>
      </c>
      <c r="E33" s="132">
        <v>49.41019853522185</v>
      </c>
      <c r="F33" s="131">
        <v>28099.930097087374</v>
      </c>
      <c r="G33" s="123">
        <v>8.624730863659122</v>
      </c>
      <c r="H33" s="25"/>
      <c r="I33" s="18" t="s">
        <v>50</v>
      </c>
    </row>
    <row r="34" spans="1:9" ht="23.25" customHeight="1">
      <c r="A34" s="27"/>
      <c r="B34" s="18" t="s">
        <v>93</v>
      </c>
      <c r="C34" s="131">
        <v>181505.1617698706</v>
      </c>
      <c r="D34" s="131">
        <v>79703.02282570531</v>
      </c>
      <c r="E34" s="132">
        <v>47.28178737599019</v>
      </c>
      <c r="F34" s="131">
        <v>38159.77256233173</v>
      </c>
      <c r="G34" s="123">
        <v>22.88819219149593</v>
      </c>
      <c r="H34" s="25"/>
      <c r="I34" s="18" t="s">
        <v>51</v>
      </c>
    </row>
    <row r="35" spans="1:9" ht="4.5" customHeight="1">
      <c r="A35" s="27"/>
      <c r="B35" s="18"/>
      <c r="C35" s="131"/>
      <c r="D35" s="131"/>
      <c r="E35" s="132"/>
      <c r="F35" s="131"/>
      <c r="G35" s="133"/>
      <c r="H35" s="25"/>
      <c r="I35" s="28"/>
    </row>
    <row r="36" spans="1:9" ht="67.5">
      <c r="A36" s="19" t="s">
        <v>9</v>
      </c>
      <c r="B36" s="20" t="s">
        <v>114</v>
      </c>
      <c r="C36" s="127"/>
      <c r="D36" s="127"/>
      <c r="E36" s="128"/>
      <c r="F36" s="127"/>
      <c r="G36" s="129"/>
      <c r="H36" s="21" t="s">
        <v>9</v>
      </c>
      <c r="I36" s="22" t="s">
        <v>115</v>
      </c>
    </row>
    <row r="37" spans="1:9" ht="4.5" customHeight="1">
      <c r="A37" s="23"/>
      <c r="B37" s="24"/>
      <c r="C37" s="127"/>
      <c r="D37" s="127"/>
      <c r="E37" s="128"/>
      <c r="F37" s="127"/>
      <c r="G37" s="129"/>
      <c r="H37" s="25"/>
      <c r="I37" s="29"/>
    </row>
    <row r="38" spans="1:9" ht="15" customHeight="1">
      <c r="A38" s="27"/>
      <c r="B38" s="18" t="s">
        <v>94</v>
      </c>
      <c r="C38" s="154">
        <v>162161.6528215859</v>
      </c>
      <c r="D38" s="154">
        <v>38278.848272447074</v>
      </c>
      <c r="E38" s="155">
        <v>32.96817640819392</v>
      </c>
      <c r="F38" s="154">
        <v>14423.731863330526</v>
      </c>
      <c r="G38" s="156">
        <v>14.710701324290588</v>
      </c>
      <c r="H38" s="25"/>
      <c r="I38" s="18" t="s">
        <v>49</v>
      </c>
    </row>
    <row r="39" spans="1:9" ht="22.5" customHeight="1">
      <c r="A39" s="27"/>
      <c r="B39" s="18" t="s">
        <v>96</v>
      </c>
      <c r="C39" s="154">
        <v>57564.41235632199</v>
      </c>
      <c r="D39" s="154">
        <v>24459.86781609202</v>
      </c>
      <c r="E39" s="155">
        <v>49.370123808054004</v>
      </c>
      <c r="F39" s="154">
        <v>17241.160201149487</v>
      </c>
      <c r="G39" s="156">
        <v>12.540226364613899</v>
      </c>
      <c r="H39" s="25"/>
      <c r="I39" s="18" t="s">
        <v>50</v>
      </c>
    </row>
    <row r="40" spans="1:9" ht="22.5" customHeight="1">
      <c r="A40" s="27"/>
      <c r="B40" s="18" t="s">
        <v>93</v>
      </c>
      <c r="C40" s="154">
        <v>45684.70327784452</v>
      </c>
      <c r="D40" s="154">
        <v>25497.202505577403</v>
      </c>
      <c r="E40" s="155">
        <v>53.13114375633873</v>
      </c>
      <c r="F40" s="154">
        <v>20999.734340140654</v>
      </c>
      <c r="G40" s="156">
        <v>9.844582196548634</v>
      </c>
      <c r="H40" s="25"/>
      <c r="I40" s="18" t="s">
        <v>51</v>
      </c>
    </row>
    <row r="41" spans="1:9" ht="4.5" customHeight="1">
      <c r="A41" s="27"/>
      <c r="B41" s="18"/>
      <c r="C41" s="154"/>
      <c r="D41" s="154"/>
      <c r="E41" s="155"/>
      <c r="F41" s="154"/>
      <c r="G41" s="156"/>
      <c r="H41" s="25"/>
      <c r="I41" s="28"/>
    </row>
    <row r="42" spans="1:9" ht="15">
      <c r="A42" s="19" t="s">
        <v>11</v>
      </c>
      <c r="B42" s="20" t="s">
        <v>12</v>
      </c>
      <c r="C42" s="157"/>
      <c r="D42" s="157"/>
      <c r="E42" s="158"/>
      <c r="F42" s="157"/>
      <c r="G42" s="159"/>
      <c r="H42" s="21" t="s">
        <v>11</v>
      </c>
      <c r="I42" s="22" t="s">
        <v>13</v>
      </c>
    </row>
    <row r="43" spans="1:9" ht="4.5" customHeight="1">
      <c r="A43" s="23"/>
      <c r="B43" s="20"/>
      <c r="C43" s="157"/>
      <c r="D43" s="157"/>
      <c r="E43" s="158"/>
      <c r="F43" s="157"/>
      <c r="G43" s="159"/>
      <c r="H43" s="25"/>
      <c r="I43" s="29"/>
    </row>
    <row r="44" spans="1:9" ht="15" customHeight="1">
      <c r="A44" s="27"/>
      <c r="B44" s="18" t="s">
        <v>94</v>
      </c>
      <c r="C44" s="154">
        <v>78226.52515406537</v>
      </c>
      <c r="D44" s="154">
        <v>30809.929706126804</v>
      </c>
      <c r="E44" s="155">
        <v>24.877785839157383</v>
      </c>
      <c r="F44" s="154">
        <v>11562.659911628896</v>
      </c>
      <c r="G44" s="156">
        <v>24.60453120804093</v>
      </c>
      <c r="H44" s="25"/>
      <c r="I44" s="18" t="s">
        <v>49</v>
      </c>
    </row>
    <row r="45" spans="1:9" ht="15" customHeight="1">
      <c r="A45" s="27"/>
      <c r="B45" s="18" t="s">
        <v>96</v>
      </c>
      <c r="C45" s="154">
        <v>83767.58091419454</v>
      </c>
      <c r="D45" s="154">
        <v>27148.91282859178</v>
      </c>
      <c r="E45" s="155">
        <v>35.7868084386716</v>
      </c>
      <c r="F45" s="154">
        <v>12624.820679315255</v>
      </c>
      <c r="G45" s="156">
        <v>17.346177356977474</v>
      </c>
      <c r="H45" s="25"/>
      <c r="I45" s="18" t="s">
        <v>50</v>
      </c>
    </row>
    <row r="46" spans="1:9" ht="23.25" customHeight="1">
      <c r="A46" s="27"/>
      <c r="B46" s="18" t="s">
        <v>93</v>
      </c>
      <c r="C46" s="154">
        <v>110211.99910603205</v>
      </c>
      <c r="D46" s="154">
        <v>27745.75415601853</v>
      </c>
      <c r="E46" s="155">
        <v>25.864810901604958</v>
      </c>
      <c r="F46" s="154">
        <v>14040.12096613174</v>
      </c>
      <c r="G46" s="156">
        <v>12.439402019047648</v>
      </c>
      <c r="H46" s="25"/>
      <c r="I46" s="18" t="s">
        <v>51</v>
      </c>
    </row>
    <row r="47" spans="1:9" ht="4.5" customHeight="1">
      <c r="A47" s="27"/>
      <c r="B47" s="18"/>
      <c r="C47" s="154"/>
      <c r="D47" s="154"/>
      <c r="E47" s="155"/>
      <c r="F47" s="154"/>
      <c r="G47" s="156"/>
      <c r="H47" s="25"/>
      <c r="I47" s="28"/>
    </row>
    <row r="48" spans="1:9" ht="52.5">
      <c r="A48" s="19" t="s">
        <v>14</v>
      </c>
      <c r="B48" s="20" t="s">
        <v>15</v>
      </c>
      <c r="C48" s="157"/>
      <c r="D48" s="157"/>
      <c r="E48" s="158"/>
      <c r="F48" s="157"/>
      <c r="G48" s="159"/>
      <c r="H48" s="21" t="s">
        <v>14</v>
      </c>
      <c r="I48" s="22" t="s">
        <v>16</v>
      </c>
    </row>
    <row r="49" spans="1:9" ht="4.5" customHeight="1">
      <c r="A49" s="23"/>
      <c r="B49" s="20"/>
      <c r="C49" s="157"/>
      <c r="D49" s="157"/>
      <c r="E49" s="158"/>
      <c r="F49" s="157"/>
      <c r="G49" s="159"/>
      <c r="H49" s="25"/>
      <c r="I49" s="29"/>
    </row>
    <row r="50" spans="1:9" ht="20.25" customHeight="1">
      <c r="A50" s="27"/>
      <c r="B50" s="18" t="s">
        <v>94</v>
      </c>
      <c r="C50" s="154">
        <v>205514.9327527021</v>
      </c>
      <c r="D50" s="154">
        <v>30224.725073122885</v>
      </c>
      <c r="E50" s="155">
        <v>58.66718543123793</v>
      </c>
      <c r="F50" s="154">
        <v>14229.891241145655</v>
      </c>
      <c r="G50" s="156">
        <v>7.7878011655606665</v>
      </c>
      <c r="H50" s="25"/>
      <c r="I50" s="18" t="s">
        <v>49</v>
      </c>
    </row>
    <row r="51" spans="1:9" ht="24" customHeight="1">
      <c r="A51" s="27"/>
      <c r="B51" s="18" t="s">
        <v>96</v>
      </c>
      <c r="C51" s="154">
        <v>333567.9538627984</v>
      </c>
      <c r="D51" s="154">
        <v>32147.22571509025</v>
      </c>
      <c r="E51" s="155">
        <v>49.79415005619028</v>
      </c>
      <c r="F51" s="154">
        <v>15760.605447922408</v>
      </c>
      <c r="G51" s="156">
        <v>4.914993978392069</v>
      </c>
      <c r="H51" s="25"/>
      <c r="I51" s="18" t="s">
        <v>50</v>
      </c>
    </row>
    <row r="52" spans="1:9" ht="22.5" customHeight="1">
      <c r="A52" s="27"/>
      <c r="B52" s="18" t="s">
        <v>93</v>
      </c>
      <c r="C52" s="154">
        <v>275188.96373998566</v>
      </c>
      <c r="D52" s="154">
        <v>31288.81862526046</v>
      </c>
      <c r="E52" s="155">
        <v>61.08178534041868</v>
      </c>
      <c r="F52" s="154">
        <v>14237.361619115263</v>
      </c>
      <c r="G52" s="156">
        <v>6.1962721085924075</v>
      </c>
      <c r="H52" s="25"/>
      <c r="I52" s="18" t="s">
        <v>51</v>
      </c>
    </row>
    <row r="53" spans="1:9" ht="25.5" customHeight="1">
      <c r="A53" s="27"/>
      <c r="B53" s="18"/>
      <c r="C53" s="154"/>
      <c r="D53" s="154"/>
      <c r="E53" s="155"/>
      <c r="F53" s="154"/>
      <c r="G53" s="156"/>
      <c r="H53" s="25"/>
      <c r="I53" s="28"/>
    </row>
    <row r="54" spans="1:9" ht="14.25" customHeight="1">
      <c r="A54" s="27"/>
      <c r="B54" s="18"/>
      <c r="C54" s="154"/>
      <c r="D54" s="154"/>
      <c r="E54" s="155"/>
      <c r="F54" s="154"/>
      <c r="G54" s="156"/>
      <c r="H54" s="25"/>
      <c r="I54" s="28"/>
    </row>
    <row r="55" spans="1:9" ht="20.25" customHeight="1">
      <c r="A55" s="19" t="s">
        <v>17</v>
      </c>
      <c r="B55" s="20" t="s">
        <v>18</v>
      </c>
      <c r="C55" s="157"/>
      <c r="D55" s="157"/>
      <c r="E55" s="158"/>
      <c r="F55" s="157"/>
      <c r="G55" s="159"/>
      <c r="H55" s="21" t="s">
        <v>17</v>
      </c>
      <c r="I55" s="22" t="s">
        <v>19</v>
      </c>
    </row>
    <row r="56" spans="1:9" ht="4.5" customHeight="1">
      <c r="A56" s="23"/>
      <c r="B56" s="24"/>
      <c r="C56" s="157"/>
      <c r="D56" s="157"/>
      <c r="E56" s="158"/>
      <c r="F56" s="157"/>
      <c r="G56" s="159"/>
      <c r="H56" s="25"/>
      <c r="I56" s="29"/>
    </row>
    <row r="57" spans="1:9" ht="15.75" customHeight="1">
      <c r="A57" s="27"/>
      <c r="B57" s="18" t="s">
        <v>94</v>
      </c>
      <c r="C57" s="160">
        <v>111646.45959420428</v>
      </c>
      <c r="D57" s="154">
        <v>34017.623422930956</v>
      </c>
      <c r="E57" s="155">
        <v>32.96645097696992</v>
      </c>
      <c r="F57" s="154">
        <v>13542.947125532353</v>
      </c>
      <c r="G57" s="156">
        <v>18.33884958987217</v>
      </c>
      <c r="H57" s="25"/>
      <c r="I57" s="18" t="s">
        <v>49</v>
      </c>
    </row>
    <row r="58" spans="1:9" ht="25.5" customHeight="1">
      <c r="A58" s="27"/>
      <c r="B58" s="18" t="s">
        <v>96</v>
      </c>
      <c r="C58" s="160">
        <v>154457.93829143076</v>
      </c>
      <c r="D58" s="154">
        <v>32832.112252537496</v>
      </c>
      <c r="E58" s="155">
        <v>33.71967792280984</v>
      </c>
      <c r="F58" s="154">
        <v>15705.029428669026</v>
      </c>
      <c r="G58" s="156">
        <v>11.092172617321012</v>
      </c>
      <c r="H58" s="25"/>
      <c r="I58" s="18" t="s">
        <v>50</v>
      </c>
    </row>
    <row r="59" spans="1:9" ht="21.75" customHeight="1">
      <c r="A59" s="27"/>
      <c r="B59" s="18" t="s">
        <v>93</v>
      </c>
      <c r="C59" s="160">
        <v>37664.25545069976</v>
      </c>
      <c r="D59" s="154">
        <v>25446.000325414967</v>
      </c>
      <c r="E59" s="155">
        <v>63.122799092969096</v>
      </c>
      <c r="F59" s="154">
        <v>21672.1085435314</v>
      </c>
      <c r="G59" s="156">
        <v>10.029185364857716</v>
      </c>
      <c r="H59" s="25"/>
      <c r="I59" s="18" t="s">
        <v>51</v>
      </c>
    </row>
    <row r="60" spans="1:9" ht="4.5" customHeight="1">
      <c r="A60" s="27"/>
      <c r="B60" s="18"/>
      <c r="C60" s="154"/>
      <c r="D60" s="154"/>
      <c r="E60" s="155"/>
      <c r="F60" s="154"/>
      <c r="G60" s="156"/>
      <c r="H60" s="25"/>
      <c r="I60" s="28"/>
    </row>
    <row r="61" spans="1:9" ht="48.75" customHeight="1">
      <c r="A61" s="19" t="s">
        <v>20</v>
      </c>
      <c r="B61" s="24" t="s">
        <v>56</v>
      </c>
      <c r="C61" s="157"/>
      <c r="D61" s="157"/>
      <c r="E61" s="158"/>
      <c r="F61" s="157"/>
      <c r="G61" s="159"/>
      <c r="H61" s="21" t="s">
        <v>20</v>
      </c>
      <c r="I61" s="22" t="s">
        <v>21</v>
      </c>
    </row>
    <row r="62" spans="1:9" ht="4.5" customHeight="1">
      <c r="A62" s="23"/>
      <c r="B62" s="24"/>
      <c r="C62" s="157"/>
      <c r="D62" s="157"/>
      <c r="E62" s="158"/>
      <c r="F62" s="157"/>
      <c r="G62" s="159"/>
      <c r="H62" s="25"/>
      <c r="I62" s="29"/>
    </row>
    <row r="63" spans="1:9" ht="15" customHeight="1">
      <c r="A63" s="27"/>
      <c r="B63" s="18" t="s">
        <v>94</v>
      </c>
      <c r="C63" s="154">
        <v>34587.37982695832</v>
      </c>
      <c r="D63" s="154">
        <v>12421.410524791721</v>
      </c>
      <c r="E63" s="155">
        <v>40.77003596948916</v>
      </c>
      <c r="F63" s="154">
        <v>9613.454865232841</v>
      </c>
      <c r="G63" s="156">
        <v>8.118439944300956</v>
      </c>
      <c r="H63" s="25"/>
      <c r="I63" s="18" t="s">
        <v>49</v>
      </c>
    </row>
    <row r="64" spans="1:9" ht="21.75" customHeight="1">
      <c r="A64" s="27"/>
      <c r="B64" s="18" t="s">
        <v>96</v>
      </c>
      <c r="C64" s="154">
        <v>38686.76882433747</v>
      </c>
      <c r="D64" s="154">
        <v>16904.257339436117</v>
      </c>
      <c r="E64" s="155">
        <v>45.474454741601726</v>
      </c>
      <c r="F64" s="154">
        <v>11004.601326915275</v>
      </c>
      <c r="G64" s="156">
        <v>15.24980294764093</v>
      </c>
      <c r="H64" s="25"/>
      <c r="I64" s="18" t="s">
        <v>50</v>
      </c>
    </row>
    <row r="65" spans="1:9" ht="21" customHeight="1">
      <c r="A65" s="27"/>
      <c r="B65" s="18" t="s">
        <v>93</v>
      </c>
      <c r="C65" s="154">
        <v>33750.094789081784</v>
      </c>
      <c r="D65" s="154">
        <v>19046.296774193514</v>
      </c>
      <c r="E65" s="155">
        <v>57.28967675179144</v>
      </c>
      <c r="F65" s="154">
        <v>12839.04069478907</v>
      </c>
      <c r="G65" s="156">
        <v>18.39181821027804</v>
      </c>
      <c r="H65" s="25"/>
      <c r="I65" s="18" t="s">
        <v>51</v>
      </c>
    </row>
    <row r="66" spans="1:9" ht="4.5" customHeight="1">
      <c r="A66" s="27"/>
      <c r="B66" s="18"/>
      <c r="C66" s="154"/>
      <c r="D66" s="154"/>
      <c r="E66" s="155"/>
      <c r="F66" s="154"/>
      <c r="G66" s="156"/>
      <c r="H66" s="25"/>
      <c r="I66" s="28"/>
    </row>
    <row r="67" spans="1:9" ht="22.5">
      <c r="A67" s="19" t="s">
        <v>37</v>
      </c>
      <c r="B67" s="20" t="s">
        <v>41</v>
      </c>
      <c r="C67" s="154"/>
      <c r="D67" s="154"/>
      <c r="E67" s="155"/>
      <c r="F67" s="154"/>
      <c r="G67" s="156"/>
      <c r="H67" s="21" t="s">
        <v>37</v>
      </c>
      <c r="I67" s="22" t="s">
        <v>48</v>
      </c>
    </row>
    <row r="68" spans="1:9" ht="4.5" customHeight="1">
      <c r="A68" s="19"/>
      <c r="B68" s="20"/>
      <c r="C68" s="154"/>
      <c r="D68" s="154"/>
      <c r="E68" s="155"/>
      <c r="F68" s="154"/>
      <c r="G68" s="156"/>
      <c r="H68" s="25"/>
      <c r="I68" s="28"/>
    </row>
    <row r="69" spans="1:9" ht="15" customHeight="1">
      <c r="A69" s="19"/>
      <c r="B69" s="18" t="s">
        <v>94</v>
      </c>
      <c r="C69" s="154">
        <v>72463.35986959223</v>
      </c>
      <c r="D69" s="154">
        <v>39541.852440432616</v>
      </c>
      <c r="E69" s="155">
        <v>59.6471455907053</v>
      </c>
      <c r="F69" s="154">
        <v>17686.169643048135</v>
      </c>
      <c r="G69" s="156">
        <v>30.161012181489866</v>
      </c>
      <c r="H69" s="25"/>
      <c r="I69" s="18" t="s">
        <v>49</v>
      </c>
    </row>
    <row r="70" spans="1:9" ht="22.5" customHeight="1">
      <c r="A70" s="27"/>
      <c r="B70" s="18" t="s">
        <v>96</v>
      </c>
      <c r="C70" s="154">
        <v>105340.19565932236</v>
      </c>
      <c r="D70" s="154">
        <v>38315.08499834965</v>
      </c>
      <c r="E70" s="155">
        <v>43.97790890811317</v>
      </c>
      <c r="F70" s="154">
        <v>20285.395269068147</v>
      </c>
      <c r="G70" s="156">
        <v>17.11567898315928</v>
      </c>
      <c r="H70" s="25"/>
      <c r="I70" s="18" t="s">
        <v>50</v>
      </c>
    </row>
    <row r="71" spans="1:9" ht="22.5" customHeight="1">
      <c r="A71" s="27"/>
      <c r="B71" s="18" t="s">
        <v>93</v>
      </c>
      <c r="C71" s="154">
        <v>114127.9758442495</v>
      </c>
      <c r="D71" s="154">
        <v>70375.69799302968</v>
      </c>
      <c r="E71" s="155">
        <v>63.115592951467214</v>
      </c>
      <c r="F71" s="154">
        <v>31706.41689700754</v>
      </c>
      <c r="G71" s="156">
        <v>33.88238581291772</v>
      </c>
      <c r="H71" s="25"/>
      <c r="I71" s="18" t="s">
        <v>51</v>
      </c>
    </row>
    <row r="72" spans="1:9" ht="4.5" customHeight="1">
      <c r="A72" s="27"/>
      <c r="B72" s="18"/>
      <c r="C72" s="154"/>
      <c r="D72" s="154"/>
      <c r="E72" s="155"/>
      <c r="F72" s="154"/>
      <c r="G72" s="156"/>
      <c r="H72" s="25"/>
      <c r="I72" s="28"/>
    </row>
    <row r="73" spans="1:9" ht="22.5">
      <c r="A73" s="19" t="s">
        <v>22</v>
      </c>
      <c r="B73" s="20" t="s">
        <v>23</v>
      </c>
      <c r="C73" s="157"/>
      <c r="D73" s="157"/>
      <c r="E73" s="158"/>
      <c r="F73" s="157"/>
      <c r="G73" s="159"/>
      <c r="H73" s="21" t="s">
        <v>22</v>
      </c>
      <c r="I73" s="22" t="s">
        <v>24</v>
      </c>
    </row>
    <row r="74" spans="1:9" ht="4.5" customHeight="1">
      <c r="A74" s="23"/>
      <c r="B74" s="24"/>
      <c r="C74" s="157"/>
      <c r="D74" s="157"/>
      <c r="E74" s="158"/>
      <c r="F74" s="157"/>
      <c r="G74" s="159"/>
      <c r="H74" s="25"/>
      <c r="I74" s="29"/>
    </row>
    <row r="75" spans="1:9" ht="15" customHeight="1">
      <c r="A75" s="30"/>
      <c r="B75" s="18" t="s">
        <v>94</v>
      </c>
      <c r="C75" s="154">
        <v>120503.46451271701</v>
      </c>
      <c r="D75" s="154">
        <v>64247.40308115311</v>
      </c>
      <c r="E75" s="155">
        <v>65.19648755270705</v>
      </c>
      <c r="F75" s="154">
        <v>16459.727199646077</v>
      </c>
      <c r="G75" s="156">
        <v>39.65668213337054</v>
      </c>
      <c r="H75" s="25"/>
      <c r="I75" s="18" t="s">
        <v>49</v>
      </c>
    </row>
    <row r="76" spans="1:9" ht="21.75" customHeight="1">
      <c r="A76" s="30"/>
      <c r="B76" s="18" t="s">
        <v>96</v>
      </c>
      <c r="C76" s="154">
        <v>107205.74805114293</v>
      </c>
      <c r="D76" s="154">
        <v>63013.883492956935</v>
      </c>
      <c r="E76" s="155">
        <v>65.01653108955637</v>
      </c>
      <c r="F76" s="154">
        <v>19276.97297908914</v>
      </c>
      <c r="G76" s="156">
        <v>40.79716928331394</v>
      </c>
      <c r="H76" s="25"/>
      <c r="I76" s="18" t="s">
        <v>50</v>
      </c>
    </row>
    <row r="77" spans="1:9" ht="22.5" customHeight="1">
      <c r="A77" s="30"/>
      <c r="B77" s="18" t="s">
        <v>93</v>
      </c>
      <c r="C77" s="161">
        <v>45036.19290123456</v>
      </c>
      <c r="D77" s="154">
        <v>36203.71604938269</v>
      </c>
      <c r="E77" s="155">
        <v>61.996424239853674</v>
      </c>
      <c r="F77" s="154">
        <v>22074.432098765414</v>
      </c>
      <c r="G77" s="156">
        <v>31.373175751340998</v>
      </c>
      <c r="H77" s="25"/>
      <c r="I77" s="18" t="s">
        <v>51</v>
      </c>
    </row>
    <row r="78" spans="1:9" ht="4.5" customHeight="1">
      <c r="A78" s="30"/>
      <c r="B78" s="18"/>
      <c r="C78" s="161"/>
      <c r="D78" s="154"/>
      <c r="E78" s="155"/>
      <c r="F78" s="154"/>
      <c r="G78" s="156"/>
      <c r="H78" s="25"/>
      <c r="I78" s="28"/>
    </row>
    <row r="79" spans="1:9" ht="42">
      <c r="A79" s="19" t="s">
        <v>38</v>
      </c>
      <c r="B79" s="20" t="s">
        <v>42</v>
      </c>
      <c r="C79" s="160"/>
      <c r="D79" s="160"/>
      <c r="E79" s="162"/>
      <c r="F79" s="82"/>
      <c r="G79" s="163"/>
      <c r="H79" s="21" t="s">
        <v>38</v>
      </c>
      <c r="I79" s="22" t="s">
        <v>45</v>
      </c>
    </row>
    <row r="80" spans="1:9" ht="4.5" customHeight="1">
      <c r="A80" s="19"/>
      <c r="B80" s="20"/>
      <c r="C80" s="160"/>
      <c r="D80" s="160"/>
      <c r="E80" s="162"/>
      <c r="F80" s="82"/>
      <c r="G80" s="163"/>
      <c r="H80" s="31"/>
      <c r="I80" s="12"/>
    </row>
    <row r="81" spans="1:9" ht="15" customHeight="1">
      <c r="A81" s="12"/>
      <c r="B81" s="18" t="s">
        <v>94</v>
      </c>
      <c r="C81" s="160">
        <v>70057.98134960874</v>
      </c>
      <c r="D81" s="160">
        <v>30406.670793385856</v>
      </c>
      <c r="E81" s="162">
        <v>49.040983307239344</v>
      </c>
      <c r="F81" s="82">
        <v>17486.408182844763</v>
      </c>
      <c r="G81" s="163">
        <v>18.44224221372501</v>
      </c>
      <c r="H81" s="31"/>
      <c r="I81" s="18" t="s">
        <v>49</v>
      </c>
    </row>
    <row r="82" spans="1:9" ht="21.75" customHeight="1">
      <c r="A82" s="12"/>
      <c r="B82" s="18" t="s">
        <v>96</v>
      </c>
      <c r="C82" s="160">
        <v>92322.20075129217</v>
      </c>
      <c r="D82" s="160">
        <v>42487.23445376436</v>
      </c>
      <c r="E82" s="162">
        <v>58.852158334029426</v>
      </c>
      <c r="F82" s="82">
        <v>22365.101808750438</v>
      </c>
      <c r="G82" s="163">
        <v>21.81266948670037</v>
      </c>
      <c r="H82" s="31"/>
      <c r="I82" s="18" t="s">
        <v>50</v>
      </c>
    </row>
    <row r="83" spans="1:9" ht="21.75" customHeight="1">
      <c r="A83" s="12"/>
      <c r="B83" s="18" t="s">
        <v>93</v>
      </c>
      <c r="C83" s="160">
        <v>145773.88720973095</v>
      </c>
      <c r="D83" s="160">
        <v>72191.45963877617</v>
      </c>
      <c r="E83" s="162">
        <v>61.54897257044652</v>
      </c>
      <c r="F83" s="82">
        <v>25171.09767784741</v>
      </c>
      <c r="G83" s="163">
        <v>32.25568231797148</v>
      </c>
      <c r="H83" s="31"/>
      <c r="I83" s="18" t="s">
        <v>51</v>
      </c>
    </row>
    <row r="84" spans="1:9" ht="4.5" customHeight="1">
      <c r="A84" s="12"/>
      <c r="B84" s="12"/>
      <c r="C84" s="160"/>
      <c r="D84" s="160"/>
      <c r="E84" s="162"/>
      <c r="F84" s="82"/>
      <c r="G84" s="163"/>
      <c r="H84" s="31"/>
      <c r="I84" s="12"/>
    </row>
    <row r="85" spans="1:9" ht="33.75">
      <c r="A85" s="19" t="s">
        <v>39</v>
      </c>
      <c r="B85" s="20" t="s">
        <v>43</v>
      </c>
      <c r="C85" s="160"/>
      <c r="D85" s="160"/>
      <c r="E85" s="162"/>
      <c r="F85" s="82"/>
      <c r="G85" s="163"/>
      <c r="H85" s="21" t="s">
        <v>39</v>
      </c>
      <c r="I85" s="22" t="s">
        <v>46</v>
      </c>
    </row>
    <row r="86" spans="1:9" ht="4.5" customHeight="1">
      <c r="A86" s="19"/>
      <c r="B86" s="20"/>
      <c r="C86" s="160"/>
      <c r="D86" s="160"/>
      <c r="E86" s="162"/>
      <c r="F86" s="82"/>
      <c r="G86" s="163"/>
      <c r="H86" s="31"/>
      <c r="I86" s="12"/>
    </row>
    <row r="87" spans="1:9" ht="15" customHeight="1">
      <c r="A87" s="12"/>
      <c r="B87" s="18" t="s">
        <v>94</v>
      </c>
      <c r="C87" s="160">
        <v>65222.10933535448</v>
      </c>
      <c r="D87" s="160">
        <v>28453.91243361333</v>
      </c>
      <c r="E87" s="162">
        <v>45.902576130744734</v>
      </c>
      <c r="F87" s="82">
        <v>12014.795838889548</v>
      </c>
      <c r="G87" s="163">
        <v>25.20482204921997</v>
      </c>
      <c r="H87" s="31"/>
      <c r="I87" s="18" t="s">
        <v>49</v>
      </c>
    </row>
    <row r="88" spans="1:9" ht="15" customHeight="1">
      <c r="A88" s="12"/>
      <c r="B88" s="18" t="s">
        <v>96</v>
      </c>
      <c r="C88" s="160">
        <v>35057.59709241958</v>
      </c>
      <c r="D88" s="160">
        <v>22906.75077881625</v>
      </c>
      <c r="E88" s="162">
        <v>67.97918183875628</v>
      </c>
      <c r="F88" s="82">
        <v>13911.887850467316</v>
      </c>
      <c r="G88" s="163">
        <v>25.657385771867013</v>
      </c>
      <c r="H88" s="31"/>
      <c r="I88" s="18" t="s">
        <v>50</v>
      </c>
    </row>
    <row r="89" spans="1:9" ht="21" customHeight="1">
      <c r="A89" s="12"/>
      <c r="B89" s="18" t="s">
        <v>93</v>
      </c>
      <c r="C89" s="160">
        <v>21769.707717960926</v>
      </c>
      <c r="D89" s="160">
        <v>14563.185326345862</v>
      </c>
      <c r="E89" s="162">
        <v>65.49620045182931</v>
      </c>
      <c r="F89" s="82">
        <v>12752.33007626311</v>
      </c>
      <c r="G89" s="163">
        <v>8.34614182613831</v>
      </c>
      <c r="H89" s="31"/>
      <c r="I89" s="18" t="s">
        <v>51</v>
      </c>
    </row>
    <row r="90" spans="1:9" ht="4.5" customHeight="1">
      <c r="A90" s="12"/>
      <c r="B90" s="12"/>
      <c r="C90" s="164"/>
      <c r="D90" s="164"/>
      <c r="E90" s="165"/>
      <c r="F90" s="68"/>
      <c r="G90" s="166"/>
      <c r="H90" s="31"/>
      <c r="I90" s="12"/>
    </row>
    <row r="91" spans="1:9" s="13" customFormat="1" ht="11.25">
      <c r="A91" s="33" t="s">
        <v>76</v>
      </c>
      <c r="B91" s="20" t="s">
        <v>77</v>
      </c>
      <c r="C91" s="160"/>
      <c r="D91" s="160"/>
      <c r="E91" s="162"/>
      <c r="F91" s="82"/>
      <c r="G91" s="163"/>
      <c r="H91" s="34" t="s">
        <v>76</v>
      </c>
      <c r="I91" s="22" t="s">
        <v>78</v>
      </c>
    </row>
    <row r="92" spans="1:9" s="13" customFormat="1" ht="4.5" customHeight="1">
      <c r="A92" s="33"/>
      <c r="B92" s="20"/>
      <c r="C92" s="160"/>
      <c r="D92" s="160"/>
      <c r="E92" s="162"/>
      <c r="F92" s="82"/>
      <c r="G92" s="163"/>
      <c r="H92" s="34"/>
      <c r="I92" s="22"/>
    </row>
    <row r="93" spans="1:9" s="13" customFormat="1" ht="15" customHeight="1">
      <c r="A93" s="35"/>
      <c r="B93" s="18" t="s">
        <v>94</v>
      </c>
      <c r="C93" s="160">
        <v>33672.06997956764</v>
      </c>
      <c r="D93" s="160">
        <v>21840.733209340477</v>
      </c>
      <c r="E93" s="162">
        <v>64.56646715458695</v>
      </c>
      <c r="F93" s="82">
        <v>12137.92713720096</v>
      </c>
      <c r="G93" s="163">
        <v>28.8611410468843</v>
      </c>
      <c r="H93" s="36"/>
      <c r="I93" s="18" t="s">
        <v>79</v>
      </c>
    </row>
    <row r="94" spans="1:9" s="13" customFormat="1" ht="15" customHeight="1">
      <c r="A94" s="35"/>
      <c r="B94" s="18" t="s">
        <v>96</v>
      </c>
      <c r="C94" s="160">
        <v>28146.582627118714</v>
      </c>
      <c r="D94" s="160">
        <v>22806.067796610147</v>
      </c>
      <c r="E94" s="162">
        <v>72.45200564406672</v>
      </c>
      <c r="F94" s="82">
        <v>11566.220338983048</v>
      </c>
      <c r="G94" s="163">
        <v>39.93325799629307</v>
      </c>
      <c r="H94" s="36"/>
      <c r="I94" s="18" t="s">
        <v>80</v>
      </c>
    </row>
    <row r="95" spans="1:9" s="13" customFormat="1" ht="15" customHeight="1">
      <c r="A95" s="35"/>
      <c r="B95" s="18" t="s">
        <v>93</v>
      </c>
      <c r="C95" s="160">
        <v>37885.185393258456</v>
      </c>
      <c r="D95" s="160">
        <v>29220.185393258424</v>
      </c>
      <c r="E95" s="162">
        <v>76.14097987213725</v>
      </c>
      <c r="F95" s="82">
        <v>16932.068820224664</v>
      </c>
      <c r="G95" s="163">
        <v>32.435149638255</v>
      </c>
      <c r="H95" s="36"/>
      <c r="I95" s="18" t="s">
        <v>81</v>
      </c>
    </row>
    <row r="96" spans="1:9" s="13" customFormat="1" ht="11.25">
      <c r="A96" s="35"/>
      <c r="B96" s="35"/>
      <c r="C96" s="160"/>
      <c r="D96" s="160"/>
      <c r="E96" s="162"/>
      <c r="F96" s="82"/>
      <c r="G96" s="163"/>
      <c r="H96" s="36"/>
      <c r="I96" s="35"/>
    </row>
    <row r="97" spans="1:9" s="13" customFormat="1" ht="24" customHeight="1">
      <c r="A97" s="37" t="s">
        <v>82</v>
      </c>
      <c r="B97" s="38" t="s">
        <v>87</v>
      </c>
      <c r="C97" s="167"/>
      <c r="D97" s="167"/>
      <c r="E97" s="162"/>
      <c r="F97" s="82"/>
      <c r="G97" s="163"/>
      <c r="H97" s="39" t="s">
        <v>82</v>
      </c>
      <c r="I97" s="38" t="s">
        <v>84</v>
      </c>
    </row>
    <row r="98" spans="1:9" s="13" customFormat="1" ht="22.5">
      <c r="A98" s="35"/>
      <c r="B98" s="18" t="s">
        <v>94</v>
      </c>
      <c r="C98" s="160">
        <v>35147.93470033366</v>
      </c>
      <c r="D98" s="160">
        <v>21931.242668430477</v>
      </c>
      <c r="E98" s="162">
        <v>59.27570168293389</v>
      </c>
      <c r="F98" s="82">
        <v>12705.68970301396</v>
      </c>
      <c r="G98" s="163">
        <v>26.579623335926396</v>
      </c>
      <c r="H98" s="36"/>
      <c r="I98" s="18" t="s">
        <v>79</v>
      </c>
    </row>
    <row r="99" spans="1:9" s="13" customFormat="1" ht="22.5">
      <c r="A99" s="35"/>
      <c r="B99" s="18" t="s">
        <v>96</v>
      </c>
      <c r="C99" s="160">
        <v>30947.305389221638</v>
      </c>
      <c r="D99" s="160">
        <v>20218.748502994004</v>
      </c>
      <c r="E99" s="162">
        <v>65.26045670110379</v>
      </c>
      <c r="F99" s="82">
        <v>14694.961077844326</v>
      </c>
      <c r="G99" s="163">
        <v>17.84900932626445</v>
      </c>
      <c r="H99" s="36"/>
      <c r="I99" s="18" t="s">
        <v>80</v>
      </c>
    </row>
    <row r="100" spans="1:9" s="13" customFormat="1" ht="22.5">
      <c r="A100" s="35"/>
      <c r="B100" s="18" t="s">
        <v>93</v>
      </c>
      <c r="C100" s="160">
        <v>43518.95482546199</v>
      </c>
      <c r="D100" s="160">
        <v>30176.063655030768</v>
      </c>
      <c r="E100" s="162">
        <v>66.82531590588107</v>
      </c>
      <c r="F100" s="82">
        <v>22921.265432098702</v>
      </c>
      <c r="G100" s="163">
        <v>16.77858419548685</v>
      </c>
      <c r="H100" s="36"/>
      <c r="I100" s="18" t="s">
        <v>81</v>
      </c>
    </row>
    <row r="101" spans="1:9" s="13" customFormat="1" ht="22.5">
      <c r="A101" s="33" t="s">
        <v>40</v>
      </c>
      <c r="B101" s="20" t="s">
        <v>44</v>
      </c>
      <c r="C101" s="160"/>
      <c r="D101" s="160"/>
      <c r="E101" s="162"/>
      <c r="F101" s="82"/>
      <c r="G101" s="163"/>
      <c r="H101" s="34" t="s">
        <v>40</v>
      </c>
      <c r="I101" s="22" t="s">
        <v>47</v>
      </c>
    </row>
    <row r="102" spans="1:9" s="13" customFormat="1" ht="11.25">
      <c r="A102" s="33"/>
      <c r="B102" s="20"/>
      <c r="C102" s="160"/>
      <c r="D102" s="160"/>
      <c r="E102" s="162"/>
      <c r="F102" s="82"/>
      <c r="G102" s="163"/>
      <c r="H102" s="34"/>
      <c r="I102" s="22"/>
    </row>
    <row r="103" spans="1:9" s="13" customFormat="1" ht="22.5">
      <c r="A103" s="35"/>
      <c r="B103" s="18" t="s">
        <v>94</v>
      </c>
      <c r="C103" s="160">
        <v>50440.47349491648</v>
      </c>
      <c r="D103" s="160">
        <v>20484.399662056876</v>
      </c>
      <c r="E103" s="162">
        <v>50.83694188556731</v>
      </c>
      <c r="F103" s="82">
        <v>15825.341316114993</v>
      </c>
      <c r="G103" s="163">
        <v>9.236745857295547</v>
      </c>
      <c r="H103" s="36"/>
      <c r="I103" s="18" t="s">
        <v>79</v>
      </c>
    </row>
    <row r="104" spans="1:9" s="13" customFormat="1" ht="22.5">
      <c r="A104" s="35"/>
      <c r="B104" s="18" t="s">
        <v>96</v>
      </c>
      <c r="C104" s="160">
        <v>57590.20895522391</v>
      </c>
      <c r="D104" s="160">
        <v>23737.029850746258</v>
      </c>
      <c r="E104" s="162">
        <v>46.13262621321134</v>
      </c>
      <c r="F104" s="82">
        <v>12853.328358208973</v>
      </c>
      <c r="G104" s="163">
        <v>18.89852752748181</v>
      </c>
      <c r="H104" s="36"/>
      <c r="I104" s="18" t="s">
        <v>80</v>
      </c>
    </row>
    <row r="105" spans="1:9" s="13" customFormat="1" ht="22.5">
      <c r="A105" s="35"/>
      <c r="B105" s="18" t="s">
        <v>93</v>
      </c>
      <c r="C105" s="160">
        <v>23219.919117647045</v>
      </c>
      <c r="D105" s="160">
        <v>32970.06249999999</v>
      </c>
      <c r="E105" s="162">
        <v>84.02321918623221</v>
      </c>
      <c r="F105" s="82">
        <v>26417.047794117632</v>
      </c>
      <c r="G105" s="163">
        <v>28.221522532789944</v>
      </c>
      <c r="H105" s="36"/>
      <c r="I105" s="18" t="s">
        <v>81</v>
      </c>
    </row>
    <row r="106" spans="1:9" ht="15">
      <c r="A106" s="12"/>
      <c r="B106" s="12"/>
      <c r="H106" s="31"/>
      <c r="I106" s="12"/>
    </row>
  </sheetData>
  <sheetProtection/>
  <mergeCells count="9">
    <mergeCell ref="H3:I4"/>
    <mergeCell ref="A6:B6"/>
    <mergeCell ref="A12:B12"/>
    <mergeCell ref="A3:B4"/>
    <mergeCell ref="C3:C4"/>
    <mergeCell ref="D3:D4"/>
    <mergeCell ref="E3:E4"/>
    <mergeCell ref="F3:F4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="112" zoomScaleNormal="112" zoomScalePageLayoutView="0" workbookViewId="0" topLeftCell="A1">
      <selection activeCell="G4" sqref="G4"/>
    </sheetView>
  </sheetViews>
  <sheetFormatPr defaultColWidth="9.140625" defaultRowHeight="15"/>
  <cols>
    <col min="1" max="1" width="28.140625" style="0" customWidth="1"/>
    <col min="2" max="2" width="9.7109375" style="101" customWidth="1"/>
    <col min="3" max="3" width="9.28125" style="101" customWidth="1"/>
    <col min="4" max="4" width="9.7109375" style="0" customWidth="1"/>
    <col min="5" max="5" width="10.00390625" style="0" customWidth="1"/>
    <col min="6" max="6" width="25.7109375" style="0" customWidth="1"/>
  </cols>
  <sheetData>
    <row r="1" spans="1:6" ht="15">
      <c r="A1" s="199" t="s">
        <v>121</v>
      </c>
      <c r="B1" s="199"/>
      <c r="C1" s="199"/>
      <c r="D1" s="199"/>
      <c r="E1" s="199"/>
      <c r="F1" s="199"/>
    </row>
    <row r="2" spans="1:6" ht="12.75" customHeight="1">
      <c r="A2" s="200" t="s">
        <v>122</v>
      </c>
      <c r="B2" s="200"/>
      <c r="C2" s="200"/>
      <c r="D2" s="200"/>
      <c r="E2" s="200"/>
      <c r="F2" s="200"/>
    </row>
    <row r="3" spans="1:6" ht="6" customHeight="1" thickBot="1">
      <c r="A3" s="48"/>
      <c r="B3" s="98"/>
      <c r="C3" s="98"/>
      <c r="D3" s="48"/>
      <c r="E3" s="48"/>
      <c r="F3" s="48"/>
    </row>
    <row r="4" spans="1:6" ht="102.75" customHeight="1">
      <c r="A4" s="201"/>
      <c r="B4" s="203" t="s">
        <v>97</v>
      </c>
      <c r="C4" s="205" t="s">
        <v>88</v>
      </c>
      <c r="D4" s="49" t="s">
        <v>89</v>
      </c>
      <c r="E4" s="49" t="s">
        <v>90</v>
      </c>
      <c r="F4" s="207"/>
    </row>
    <row r="5" spans="1:6" ht="0.75" customHeight="1" thickBot="1">
      <c r="A5" s="202"/>
      <c r="B5" s="204"/>
      <c r="C5" s="206"/>
      <c r="D5" s="50"/>
      <c r="E5" s="51"/>
      <c r="F5" s="208"/>
    </row>
    <row r="6" spans="1:6" ht="4.5" customHeight="1">
      <c r="A6" s="48"/>
      <c r="B6" s="99"/>
      <c r="C6" s="99"/>
      <c r="D6" s="53"/>
      <c r="E6" s="53"/>
      <c r="F6" s="48"/>
    </row>
    <row r="7" spans="1:6" ht="24.75" customHeight="1">
      <c r="A7" s="147" t="s">
        <v>113</v>
      </c>
      <c r="B7" s="114">
        <f>B10+B12+B14+B15+B16+B18+B19+B21+B22+B24+B25+B26+B28+B30+B32</f>
        <v>100</v>
      </c>
      <c r="C7" s="114">
        <f>C10+C12+C14+C15+C16+C18+C19+C21+C22+C24+C25+C26+C28+C30+C32</f>
        <v>100.00000000000001</v>
      </c>
      <c r="D7" s="114">
        <f>D10+D12+D14+D15+D16+D18+D19+D21+D22+D24+D25+D26+D28+D30+D32</f>
        <v>100</v>
      </c>
      <c r="E7" s="114">
        <f>E10+E12+E14+E15+E16+E18+E19+E21+E22+E24+E25+E26+E28+E30+E32</f>
        <v>100.02999999999997</v>
      </c>
      <c r="F7" s="84" t="s">
        <v>30</v>
      </c>
    </row>
    <row r="8" spans="1:6" ht="4.5" customHeight="1">
      <c r="A8" s="147"/>
      <c r="B8" s="100"/>
      <c r="C8" s="100"/>
      <c r="D8" s="96"/>
      <c r="E8" s="96"/>
      <c r="F8" s="84"/>
    </row>
    <row r="9" spans="1:6" ht="4.5" customHeight="1">
      <c r="A9" s="148"/>
      <c r="B9" s="100"/>
      <c r="C9" s="100"/>
      <c r="D9" s="96"/>
      <c r="E9" s="96"/>
      <c r="F9" s="85"/>
    </row>
    <row r="10" spans="1:10" ht="18" customHeight="1">
      <c r="A10" s="149" t="s">
        <v>99</v>
      </c>
      <c r="B10" s="100">
        <v>0.6</v>
      </c>
      <c r="C10" s="102">
        <v>5.240736809996184</v>
      </c>
      <c r="D10" s="97">
        <v>1.5189080455172481</v>
      </c>
      <c r="E10" s="97">
        <v>4.1</v>
      </c>
      <c r="F10" s="144" t="s">
        <v>74</v>
      </c>
      <c r="J10" s="101"/>
    </row>
    <row r="11" spans="1:6" ht="6" customHeight="1">
      <c r="A11" s="150"/>
      <c r="B11" s="95"/>
      <c r="C11" s="95"/>
      <c r="D11" s="97"/>
      <c r="E11" s="97"/>
      <c r="F11" s="144"/>
    </row>
    <row r="12" spans="1:10" ht="18.75" customHeight="1">
      <c r="A12" s="151" t="s">
        <v>100</v>
      </c>
      <c r="B12" s="95">
        <v>16.8</v>
      </c>
      <c r="C12" s="95">
        <v>29.471375287729206</v>
      </c>
      <c r="D12" s="97">
        <v>23.24490459104533</v>
      </c>
      <c r="E12" s="97">
        <v>25.44</v>
      </c>
      <c r="F12" s="144" t="s">
        <v>75</v>
      </c>
      <c r="I12" s="86"/>
      <c r="J12" s="101"/>
    </row>
    <row r="13" spans="1:6" ht="4.5" customHeight="1">
      <c r="A13" s="150"/>
      <c r="B13" s="95"/>
      <c r="C13" s="95"/>
      <c r="D13" s="97"/>
      <c r="E13" s="97"/>
      <c r="F13" s="144"/>
    </row>
    <row r="14" spans="1:10" ht="45.75" customHeight="1">
      <c r="A14" s="151" t="s">
        <v>101</v>
      </c>
      <c r="B14" s="95">
        <v>0.4</v>
      </c>
      <c r="C14" s="95">
        <v>3.2713055159993476</v>
      </c>
      <c r="D14" s="97">
        <v>5.105016993428622</v>
      </c>
      <c r="E14" s="97">
        <v>7.99</v>
      </c>
      <c r="F14" s="145" t="s">
        <v>73</v>
      </c>
      <c r="G14" s="32"/>
      <c r="H14" s="32"/>
      <c r="I14" s="87"/>
      <c r="J14" s="103"/>
    </row>
    <row r="15" spans="1:12" ht="51" customHeight="1">
      <c r="A15" s="151" t="s">
        <v>116</v>
      </c>
      <c r="B15" s="95">
        <v>1.3</v>
      </c>
      <c r="C15" s="95">
        <v>2.9861737481892865</v>
      </c>
      <c r="D15" s="97">
        <v>1.2867592876860827</v>
      </c>
      <c r="E15" s="97">
        <v>2.5</v>
      </c>
      <c r="F15" s="146" t="s">
        <v>117</v>
      </c>
      <c r="I15" s="86"/>
      <c r="L15" s="86"/>
    </row>
    <row r="16" spans="1:12" ht="20.25" customHeight="1">
      <c r="A16" s="151" t="s">
        <v>102</v>
      </c>
      <c r="B16" s="95">
        <v>7.6</v>
      </c>
      <c r="C16" s="95">
        <v>7.635926251614862</v>
      </c>
      <c r="D16" s="97">
        <v>5.216453067477069</v>
      </c>
      <c r="E16" s="97">
        <v>6.8</v>
      </c>
      <c r="F16" s="144" t="s">
        <v>72</v>
      </c>
      <c r="I16" s="86"/>
      <c r="L16" s="86"/>
    </row>
    <row r="17" spans="1:6" ht="9" customHeight="1">
      <c r="A17" s="150"/>
      <c r="B17" s="95"/>
      <c r="C17" s="95"/>
      <c r="D17" s="97"/>
      <c r="E17" s="97"/>
      <c r="F17" s="144"/>
    </row>
    <row r="18" spans="1:10" ht="45">
      <c r="A18" s="151" t="s">
        <v>103</v>
      </c>
      <c r="B18" s="95">
        <v>39.9</v>
      </c>
      <c r="C18" s="95">
        <v>27.602523444222122</v>
      </c>
      <c r="D18" s="97">
        <v>51.330533364060535</v>
      </c>
      <c r="E18" s="97">
        <v>26.9</v>
      </c>
      <c r="F18" s="146" t="s">
        <v>71</v>
      </c>
      <c r="J18" s="101"/>
    </row>
    <row r="19" spans="1:6" ht="24.75" customHeight="1">
      <c r="A19" s="151" t="s">
        <v>104</v>
      </c>
      <c r="B19" s="95">
        <v>7.2</v>
      </c>
      <c r="C19" s="95">
        <v>7.568557639516049</v>
      </c>
      <c r="D19" s="97">
        <v>3.9424591719678417</v>
      </c>
      <c r="E19" s="97">
        <v>6.8</v>
      </c>
      <c r="F19" s="146" t="s">
        <v>70</v>
      </c>
    </row>
    <row r="20" spans="1:6" ht="10.5" customHeight="1">
      <c r="A20" s="150"/>
      <c r="B20" s="95"/>
      <c r="C20" s="95"/>
      <c r="D20" s="97"/>
      <c r="E20" s="97"/>
      <c r="F20" s="144"/>
    </row>
    <row r="21" spans="1:9" ht="58.5" customHeight="1">
      <c r="A21" s="151" t="s">
        <v>105</v>
      </c>
      <c r="B21" s="95">
        <v>3.3</v>
      </c>
      <c r="C21" s="95">
        <v>2.378932376252985</v>
      </c>
      <c r="D21" s="97">
        <v>0.6018818084408889</v>
      </c>
      <c r="E21" s="97">
        <v>1.2</v>
      </c>
      <c r="F21" s="146" t="s">
        <v>69</v>
      </c>
      <c r="I21" s="101"/>
    </row>
    <row r="22" spans="1:6" ht="27" customHeight="1">
      <c r="A22" s="151" t="s">
        <v>106</v>
      </c>
      <c r="B22" s="95">
        <v>4</v>
      </c>
      <c r="C22" s="95">
        <v>4.729680152777957</v>
      </c>
      <c r="D22" s="97">
        <v>3.5026795891040727</v>
      </c>
      <c r="E22" s="97">
        <v>8.8</v>
      </c>
      <c r="F22" s="146" t="s">
        <v>68</v>
      </c>
    </row>
    <row r="23" spans="1:6" ht="10.5" customHeight="1">
      <c r="A23" s="152"/>
      <c r="B23" s="95"/>
      <c r="C23" s="95"/>
      <c r="D23" s="97"/>
      <c r="E23" s="97"/>
      <c r="F23" s="144"/>
    </row>
    <row r="24" spans="1:6" ht="17.25" customHeight="1">
      <c r="A24" s="151" t="s">
        <v>107</v>
      </c>
      <c r="B24" s="95">
        <v>1.6</v>
      </c>
      <c r="C24" s="95">
        <v>0.7363807581134416</v>
      </c>
      <c r="D24" s="97">
        <v>0.5004471030092283</v>
      </c>
      <c r="E24" s="97">
        <v>1.3</v>
      </c>
      <c r="F24" s="146" t="s">
        <v>67</v>
      </c>
    </row>
    <row r="25" spans="1:6" ht="27" customHeight="1">
      <c r="A25" s="153" t="s">
        <v>108</v>
      </c>
      <c r="B25" s="95">
        <v>10.9</v>
      </c>
      <c r="C25" s="95">
        <v>3.940504934359272</v>
      </c>
      <c r="D25" s="97">
        <v>2.5990002561211716</v>
      </c>
      <c r="E25" s="97">
        <v>5.3</v>
      </c>
      <c r="F25" s="146" t="s">
        <v>66</v>
      </c>
    </row>
    <row r="26" spans="1:6" ht="32.25" customHeight="1">
      <c r="A26" s="151" t="s">
        <v>109</v>
      </c>
      <c r="B26" s="95">
        <v>2.9</v>
      </c>
      <c r="C26" s="95">
        <v>2.646832040590745</v>
      </c>
      <c r="D26" s="97">
        <v>0.6754314288844592</v>
      </c>
      <c r="E26" s="97">
        <v>1.6</v>
      </c>
      <c r="F26" s="146" t="s">
        <v>65</v>
      </c>
    </row>
    <row r="27" spans="1:6" ht="8.25" customHeight="1" hidden="1">
      <c r="A27" s="149"/>
      <c r="B27" s="95"/>
      <c r="C27" s="95"/>
      <c r="D27" s="97"/>
      <c r="E27" s="97"/>
      <c r="F27" s="146"/>
    </row>
    <row r="28" spans="1:6" ht="15">
      <c r="A28" s="151" t="s">
        <v>110</v>
      </c>
      <c r="B28" s="95">
        <v>1.4</v>
      </c>
      <c r="C28" s="95">
        <v>0.800423386260396</v>
      </c>
      <c r="D28" s="97">
        <v>0.1930139420406121</v>
      </c>
      <c r="E28" s="97">
        <v>0.6</v>
      </c>
      <c r="F28" s="146" t="s">
        <v>85</v>
      </c>
    </row>
    <row r="29" spans="1:6" ht="6" customHeight="1">
      <c r="A29" s="149"/>
      <c r="B29" s="95"/>
      <c r="C29" s="95"/>
      <c r="D29" s="97"/>
      <c r="E29" s="97"/>
      <c r="F29" s="146"/>
    </row>
    <row r="30" spans="1:6" ht="26.25" customHeight="1">
      <c r="A30" s="151" t="s">
        <v>111</v>
      </c>
      <c r="B30" s="95">
        <v>0.8</v>
      </c>
      <c r="C30" s="95">
        <v>0.5832348180894517</v>
      </c>
      <c r="D30" s="97">
        <v>0.1530384599256439</v>
      </c>
      <c r="E30" s="97">
        <v>0.4</v>
      </c>
      <c r="F30" s="146" t="s">
        <v>86</v>
      </c>
    </row>
    <row r="31" spans="1:6" ht="9.75" customHeight="1">
      <c r="A31" s="149"/>
      <c r="B31" s="95"/>
      <c r="C31" s="95"/>
      <c r="D31" s="97"/>
      <c r="E31" s="97"/>
      <c r="F31" s="146"/>
    </row>
    <row r="32" spans="1:6" ht="21.75" customHeight="1">
      <c r="A32" s="151" t="s">
        <v>112</v>
      </c>
      <c r="B32" s="95">
        <v>1.3</v>
      </c>
      <c r="C32" s="95">
        <v>0.4074128362887155</v>
      </c>
      <c r="D32" s="97">
        <v>0.12947289129119735</v>
      </c>
      <c r="E32" s="97">
        <v>0.3</v>
      </c>
      <c r="F32" s="144" t="s">
        <v>64</v>
      </c>
    </row>
  </sheetData>
  <sheetProtection/>
  <mergeCells count="6">
    <mergeCell ref="A1:F1"/>
    <mergeCell ref="A2:F2"/>
    <mergeCell ref="A4:A5"/>
    <mergeCell ref="B4:B5"/>
    <mergeCell ref="C4:C5"/>
    <mergeCell ref="F4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zoomScale="120" zoomScaleNormal="120" zoomScalePageLayoutView="0" workbookViewId="0" topLeftCell="A31">
      <selection activeCell="F30" sqref="F30"/>
    </sheetView>
  </sheetViews>
  <sheetFormatPr defaultColWidth="9.140625" defaultRowHeight="15"/>
  <cols>
    <col min="1" max="1" width="26.8515625" style="0" customWidth="1"/>
  </cols>
  <sheetData>
    <row r="1" spans="1:2" ht="15">
      <c r="A1" s="210"/>
      <c r="B1" s="209" t="s">
        <v>25</v>
      </c>
    </row>
    <row r="2" spans="1:2" ht="30" customHeight="1">
      <c r="A2" s="211"/>
      <c r="B2" s="209"/>
    </row>
    <row r="3" spans="1:2" ht="18">
      <c r="A3" s="1" t="s">
        <v>32</v>
      </c>
      <c r="B3" s="2">
        <v>40.9</v>
      </c>
    </row>
    <row r="4" spans="1:2" ht="18">
      <c r="A4" s="1" t="s">
        <v>33</v>
      </c>
      <c r="B4" s="2">
        <v>8.4</v>
      </c>
    </row>
    <row r="5" spans="1:2" ht="37.5" customHeight="1">
      <c r="A5" s="1" t="s">
        <v>34</v>
      </c>
      <c r="B5" s="2">
        <v>27.4</v>
      </c>
    </row>
    <row r="6" spans="1:2" ht="18">
      <c r="A6" s="1" t="s">
        <v>35</v>
      </c>
      <c r="B6" s="2">
        <v>23.3</v>
      </c>
    </row>
    <row r="7" spans="1:2" ht="15">
      <c r="A7" s="3"/>
      <c r="B7" s="4"/>
    </row>
    <row r="8" spans="1:2" ht="15">
      <c r="A8" s="3"/>
      <c r="B8" s="4"/>
    </row>
    <row r="9" spans="1:2" ht="15">
      <c r="A9" s="3"/>
      <c r="B9" s="4"/>
    </row>
    <row r="10" spans="1:2" ht="15">
      <c r="A10" s="3"/>
      <c r="B10" s="4"/>
    </row>
    <row r="11" spans="1:2" ht="15">
      <c r="A11" s="3"/>
      <c r="B11" s="4"/>
    </row>
    <row r="12" spans="1:2" ht="15">
      <c r="A12" s="3"/>
      <c r="B12" s="4"/>
    </row>
    <row r="13" spans="1:2" ht="15">
      <c r="A13" s="3"/>
      <c r="B13" s="4"/>
    </row>
    <row r="14" ht="15">
      <c r="B14" s="5"/>
    </row>
    <row r="27" spans="1:2" ht="54">
      <c r="A27" s="6"/>
      <c r="B27" s="10" t="s">
        <v>26</v>
      </c>
    </row>
    <row r="28" spans="1:2" ht="18">
      <c r="A28" s="1" t="s">
        <v>32</v>
      </c>
      <c r="B28" s="7">
        <v>38</v>
      </c>
    </row>
    <row r="29" spans="1:2" ht="18">
      <c r="A29" s="1" t="s">
        <v>33</v>
      </c>
      <c r="B29" s="7">
        <v>8.1</v>
      </c>
    </row>
    <row r="30" spans="1:2" ht="38.25" customHeight="1">
      <c r="A30" s="1" t="s">
        <v>34</v>
      </c>
      <c r="B30" s="7">
        <v>29.1</v>
      </c>
    </row>
    <row r="31" spans="1:2" ht="18">
      <c r="A31" s="1" t="s">
        <v>35</v>
      </c>
      <c r="B31" s="7">
        <v>24.8</v>
      </c>
    </row>
  </sheetData>
  <sheetProtection/>
  <mergeCells count="2">
    <mergeCell ref="B1:B2"/>
    <mergeCell ref="A1:A2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66" sqref="L66"/>
    </sheetView>
  </sheetViews>
  <sheetFormatPr defaultColWidth="9.140625" defaultRowHeight="15"/>
  <sheetData>
    <row r="1" ht="9.75" customHeight="1"/>
  </sheetData>
  <sheetProtection/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Simovic</dc:creator>
  <cp:keywords/>
  <dc:description/>
  <cp:lastModifiedBy>Aida Ljuca</cp:lastModifiedBy>
  <cp:lastPrinted>2015-10-27T08:50:17Z</cp:lastPrinted>
  <dcterms:created xsi:type="dcterms:W3CDTF">2012-03-15T09:01:08Z</dcterms:created>
  <dcterms:modified xsi:type="dcterms:W3CDTF">2015-10-28T11:46:35Z</dcterms:modified>
  <cp:category/>
  <cp:version/>
  <cp:contentType/>
  <cp:contentStatus/>
</cp:coreProperties>
</file>